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19320" windowHeight="15000"/>
  </bookViews>
  <sheets>
    <sheet name="таблица 1" sheetId="11" r:id="rId1"/>
    <sheet name="таблица 2" sheetId="12" r:id="rId2"/>
    <sheet name="таблица 3" sheetId="14" r:id="rId3"/>
    <sheet name="ИвООД (ВМП)" sheetId="15" r:id="rId4"/>
    <sheet name="ГКБ 4 (ВМП)" sheetId="16" r:id="rId5"/>
    <sheet name="ГКБ 7 (ВМП)" sheetId="17" r:id="rId6"/>
  </sheets>
  <definedNames>
    <definedName name="_xlnm._FilterDatabase" localSheetId="4" hidden="1">'ГКБ 4 (ВМП)'!$A$3:$I$23</definedName>
    <definedName name="_xlnm._FilterDatabase" localSheetId="5" hidden="1">'ГКБ 7 (ВМП)'!$A$3:$I$26</definedName>
    <definedName name="_xlnm._FilterDatabase" localSheetId="3" hidden="1">'ИвООД (ВМП)'!$A$4:$I$4</definedName>
    <definedName name="_xlnm._FilterDatabase" localSheetId="0" hidden="1">'таблица 1'!$A$9:$WVL$70</definedName>
    <definedName name="_xlnm.Print_Titles" localSheetId="4">'ГКБ 4 (ВМП)'!$2:$3</definedName>
    <definedName name="_xlnm.Print_Titles" localSheetId="5">'ГКБ 7 (ВМП)'!$2:$3</definedName>
    <definedName name="_xlnm.Print_Titles" localSheetId="3">'ИвООД (ВМП)'!$3:$4</definedName>
    <definedName name="_xlnm.Print_Titles" localSheetId="0">'таблица 1'!$4:$8</definedName>
    <definedName name="_xlnm.Print_Titles" localSheetId="2">'таблица 3'!$5:$9</definedName>
    <definedName name="_xlnm.Print_Area" localSheetId="4">'ГКБ 4 (ВМП)'!$A$1:$L$23</definedName>
    <definedName name="_xlnm.Print_Area" localSheetId="5">'ГКБ 7 (ВМП)'!$A$1:$L$26</definedName>
    <definedName name="_xlnm.Print_Area" localSheetId="3">'ИвООД (ВМП)'!$A$1:$L$26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57" i="14" l="1"/>
  <c r="AF59" i="14" s="1"/>
  <c r="AE57" i="14"/>
  <c r="AE59" i="14" s="1"/>
  <c r="AA57" i="14"/>
  <c r="AA59" i="14" s="1"/>
  <c r="Y57" i="14"/>
  <c r="Y59" i="14" s="1"/>
  <c r="X57" i="14"/>
  <c r="X59" i="14" s="1"/>
  <c r="W57" i="14"/>
  <c r="W59" i="14" s="1"/>
  <c r="V57" i="14"/>
  <c r="V59" i="14" s="1"/>
  <c r="T57" i="14"/>
  <c r="T59" i="14" s="1"/>
  <c r="S57" i="14"/>
  <c r="S59" i="14" s="1"/>
  <c r="R57" i="14"/>
  <c r="R59" i="14" s="1"/>
  <c r="Q57" i="14"/>
  <c r="Q59" i="14" s="1"/>
  <c r="P57" i="14"/>
  <c r="P59" i="14" s="1"/>
  <c r="O57" i="14"/>
  <c r="O59" i="14" s="1"/>
  <c r="N57" i="14"/>
  <c r="N59" i="14" s="1"/>
  <c r="M57" i="14"/>
  <c r="M59" i="14" s="1"/>
  <c r="L57" i="14"/>
  <c r="L59" i="14" s="1"/>
  <c r="K57" i="14"/>
  <c r="K59" i="14" s="1"/>
  <c r="J57" i="14"/>
  <c r="J59" i="14" s="1"/>
  <c r="I57" i="14"/>
  <c r="I59" i="14" s="1"/>
  <c r="H57" i="14"/>
  <c r="H59" i="14" s="1"/>
  <c r="G57" i="14"/>
  <c r="G59" i="14" s="1"/>
  <c r="F57" i="14"/>
  <c r="F59" i="14" s="1"/>
  <c r="E57" i="14"/>
  <c r="E59" i="14" s="1"/>
  <c r="D57" i="14"/>
  <c r="D59" i="14" s="1"/>
  <c r="C57" i="14"/>
  <c r="C59" i="14" s="1"/>
  <c r="E60" i="14" l="1"/>
  <c r="S12" i="12"/>
  <c r="S11" i="12"/>
  <c r="S10" i="12"/>
  <c r="H12" i="12" l="1"/>
  <c r="W68" i="11" l="1"/>
  <c r="W70" i="11" s="1"/>
  <c r="V68" i="11"/>
  <c r="V70" i="11" s="1"/>
  <c r="U68" i="11"/>
  <c r="U70" i="11" s="1"/>
  <c r="T68" i="11"/>
  <c r="T70" i="11" s="1"/>
  <c r="S68" i="11"/>
  <c r="S70" i="11" s="1"/>
  <c r="R68" i="11"/>
  <c r="Q68" i="11"/>
  <c r="Q70" i="11" s="1"/>
  <c r="P68" i="11"/>
  <c r="P70" i="11" s="1"/>
  <c r="N68" i="11"/>
  <c r="N70" i="11" s="1"/>
  <c r="M68" i="11"/>
  <c r="M70" i="11" s="1"/>
  <c r="L68" i="11"/>
  <c r="L70" i="11" s="1"/>
  <c r="K68" i="11"/>
  <c r="K70" i="11" s="1"/>
  <c r="J68" i="11"/>
  <c r="J70" i="11" s="1"/>
  <c r="I68" i="11"/>
  <c r="I70" i="11" s="1"/>
  <c r="H68" i="11"/>
  <c r="H70" i="11" s="1"/>
  <c r="G68" i="11"/>
  <c r="G70" i="11" s="1"/>
  <c r="E68" i="11"/>
  <c r="F62" i="11"/>
  <c r="F59" i="11"/>
  <c r="F57" i="11"/>
  <c r="F56" i="11"/>
  <c r="F55" i="11"/>
  <c r="F54" i="11"/>
  <c r="F38" i="11"/>
  <c r="F37" i="11"/>
  <c r="D30" i="11"/>
  <c r="F16" i="11"/>
  <c r="F68" i="11" s="1"/>
  <c r="F70" i="11" s="1"/>
  <c r="D14" i="11"/>
  <c r="D68" i="11" s="1"/>
  <c r="D70" i="11" s="1"/>
  <c r="O70" i="11" l="1"/>
  <c r="O68" i="11"/>
  <c r="R11" i="12" l="1"/>
  <c r="Q11" i="12"/>
  <c r="P11" i="12"/>
  <c r="M11" i="12"/>
  <c r="J11" i="12"/>
  <c r="D11" i="12"/>
  <c r="R10" i="12" l="1"/>
  <c r="Q10" i="12"/>
  <c r="M10" i="12"/>
  <c r="J10" i="12"/>
  <c r="Q12" i="12" l="1"/>
  <c r="O12" i="12" l="1"/>
  <c r="O11" i="12"/>
  <c r="T12" i="12" l="1"/>
  <c r="T11" i="12"/>
  <c r="T10" i="12"/>
  <c r="R12" i="12"/>
  <c r="S13" i="12" l="1"/>
  <c r="O10" i="12"/>
  <c r="S15" i="12" l="1"/>
  <c r="N10" i="12"/>
  <c r="M12" i="12"/>
  <c r="L12" i="12"/>
  <c r="L11" i="12"/>
  <c r="L10" i="12"/>
  <c r="K12" i="12"/>
  <c r="K11" i="12"/>
  <c r="K10" i="12"/>
  <c r="J12" i="12"/>
  <c r="I12" i="12"/>
  <c r="I11" i="12"/>
  <c r="I10" i="12"/>
  <c r="H10" i="12"/>
  <c r="G12" i="12"/>
  <c r="G11" i="12"/>
  <c r="G10" i="12"/>
  <c r="F12" i="12" l="1"/>
  <c r="F11" i="12"/>
  <c r="F10" i="12"/>
  <c r="E12" i="12"/>
  <c r="E11" i="12"/>
  <c r="E10" i="12"/>
  <c r="D12" i="12"/>
  <c r="P12" i="12"/>
  <c r="P10" i="12"/>
  <c r="R13" i="12" l="1"/>
  <c r="D10" i="12" l="1"/>
  <c r="K13" i="12"/>
  <c r="J13" i="12"/>
  <c r="R15" i="12"/>
  <c r="E13" i="12"/>
  <c r="E15" i="12" l="1"/>
  <c r="K15" i="12"/>
  <c r="J15" i="12"/>
  <c r="D13" i="12"/>
  <c r="N12" i="12"/>
  <c r="N11" i="12"/>
  <c r="F13" i="12"/>
  <c r="T13" i="12"/>
  <c r="L13" i="12"/>
  <c r="P13" i="12"/>
  <c r="I13" i="12"/>
  <c r="M13" i="12"/>
  <c r="H13" i="12"/>
  <c r="G13" i="12"/>
  <c r="Q13" i="12"/>
  <c r="O13" i="12"/>
  <c r="Q15" i="12" l="1"/>
  <c r="I15" i="12"/>
  <c r="L15" i="12"/>
  <c r="F15" i="12"/>
  <c r="H15" i="12"/>
  <c r="O15" i="12"/>
  <c r="M15" i="12"/>
  <c r="P15" i="12"/>
  <c r="T15" i="12"/>
  <c r="D15" i="12"/>
  <c r="G15" i="12"/>
  <c r="N13" i="12"/>
  <c r="N15" i="12" l="1"/>
</calcChain>
</file>

<file path=xl/sharedStrings.xml><?xml version="1.0" encoding="utf-8"?>
<sst xmlns="http://schemas.openxmlformats.org/spreadsheetml/2006/main" count="438" uniqueCount="314">
  <si>
    <t>№ п/п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</si>
  <si>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</si>
  <si>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</si>
  <si>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«Шуйская центральная районная больница»</t>
  </si>
  <si>
    <t xml:space="preserve">Областное бюджетное учреждение здравоохранения  Ивановской области «Областная детская клиническая больница» </t>
  </si>
  <si>
    <t>Таблица 1</t>
  </si>
  <si>
    <t>Областное бюджетное учреждение здравоохранения Вичугская центральная районная больница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</si>
  <si>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</si>
  <si>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</si>
  <si>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</si>
  <si>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</si>
  <si>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</si>
  <si>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</si>
  <si>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</si>
  <si>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</si>
  <si>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</si>
  <si>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</si>
  <si>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</si>
  <si>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</si>
  <si>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</si>
  <si>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</si>
  <si>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Общество с ограниченной ответственностью 
«Ивмедцентр»
</t>
  </si>
  <si>
    <t>Общество с ограниченной ответственностью «Клиника Современной Медицины»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</si>
  <si>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</si>
  <si>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</si>
  <si>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</si>
  <si>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</si>
  <si>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</si>
  <si>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</si>
  <si>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</si>
  <si>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>Круглосуточный стационар (случаи госпитализации)-2021</t>
  </si>
  <si>
    <t>в том числе для медицинской помощи, оказываемой федеральными медицинскими организациями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</si>
  <si>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</si>
  <si>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</si>
  <si>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медицинская реабилитация, случаи госпитализации (за исключением федеральных медицинских организаций) 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</si>
  <si>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</si>
  <si>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</si>
  <si>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</si>
  <si>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</si>
  <si>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</si>
  <si>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</si>
  <si>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</si>
  <si>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</si>
  <si>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</si>
  <si>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</si>
  <si>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</si>
  <si>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</si>
  <si>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</si>
  <si>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</si>
  <si>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>Областное бюджетное учреждение здравоохранения Верхнеландеховская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</si>
  <si>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</si>
  <si>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</si>
  <si>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</si>
  <si>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</si>
  <si>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</si>
  <si>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</si>
  <si>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</si>
  <si>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</si>
  <si>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</si>
  <si>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</si>
  <si>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</si>
  <si>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</si>
  <si>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</si>
  <si>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</si>
  <si>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</si>
  <si>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</si>
  <si>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</si>
  <si>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</si>
  <si>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</si>
  <si>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</si>
  <si>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</si>
  <si>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</si>
  <si>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</si>
  <si>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</si>
  <si>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</si>
  <si>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</si>
  <si>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</si>
  <si>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 xml:space="preserve">Общество с ограниченной ответственностью «Добрый День» </t>
  </si>
  <si>
    <t xml:space="preserve">Государственное бюджетное учреждение здравоохранения Владимирской области "Областная клиническая больница" </t>
  </si>
  <si>
    <t xml:space="preserve">Общество с ограниченной ответственностью  
«Ядерные медицинские технологии» 
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</si>
  <si>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</si>
  <si>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</si>
  <si>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</si>
  <si>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</si>
  <si>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</si>
  <si>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 xml:space="preserve">в том числе медицинская реабилитация, случаи госпитализации (за исключением федеральныхмедицинских организаций) </t>
  </si>
  <si>
    <t>Уровни медицинской помощи</t>
  </si>
  <si>
    <t>Первый уровень</t>
  </si>
  <si>
    <t>Второй уровень</t>
  </si>
  <si>
    <t>Третий уровнь</t>
  </si>
  <si>
    <t>Таблица 3</t>
  </si>
  <si>
    <t>Медицинские организации</t>
  </si>
  <si>
    <t>объемы медицинских услуг, установленные по федеральному нормативу</t>
  </si>
  <si>
    <t>объемы медицинских услуг, установленные дополнительно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</si>
  <si>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</si>
  <si>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</si>
  <si>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</si>
  <si>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</si>
  <si>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</si>
  <si>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</si>
  <si>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</si>
  <si>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Компьютерная томография легких без контрастирования (COVID-19)</t>
  </si>
  <si>
    <t>Гемодиализ интермиттирующий высокопоточный</t>
  </si>
  <si>
    <t>Перитонеальный диализ</t>
  </si>
  <si>
    <t>Сцинтиграфия</t>
  </si>
  <si>
    <t>Позитронно-эмиссионная компьютерная томография (ПЭТ-КТ)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</si>
  <si>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</si>
  <si>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</si>
  <si>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без контрастирования</t>
  </si>
  <si>
    <t>с болюсным контрастированием</t>
  </si>
  <si>
    <t>с внутривенным контрастированием</t>
  </si>
  <si>
    <t>с контрастированием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</si>
  <si>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</si>
  <si>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</si>
  <si>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</si>
  <si>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</si>
  <si>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</si>
  <si>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Областное бюджетное учреждение здравоохранения  Ивановской области "Областная детская клиническая больница"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</si>
  <si>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</si>
  <si>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</si>
  <si>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</si>
  <si>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</si>
  <si>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</si>
  <si>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</si>
  <si>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</si>
  <si>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</si>
  <si>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</si>
  <si>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</si>
  <si>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</si>
  <si>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</si>
  <si>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</si>
  <si>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</si>
  <si>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</si>
  <si>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2022 год и плановый период 2023 и 2024 годов, между медицинскими организациями на 2022 год (за исключением медицинских услуг)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</si>
  <si>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2022 год и плановый период 2023 и 2024 годов, между медицинскими организациями на 2022 год (за исключением медицинских услуг) по уровням организации медицинской помощи</t>
  </si>
  <si>
    <t>Акционерное общество "Медицина"</t>
  </si>
  <si>
    <t>в том числе углубленная диспансеризация</t>
  </si>
  <si>
    <t>Обращение по заболеванию при оказании медицинской помощи по профилю  «Медицинская реабилитация»</t>
  </si>
  <si>
    <t>Общество с ограничеснной ответственностью "Окулист"</t>
  </si>
  <si>
    <t>Распределение медицинских услуг, оказываемых в амбулаторных условиях рамках территориальной программы обязательного медицинского страхования на территории Ивановской области на 2022 год и плановый период 2023 и 2024 годов, между медицинскими организациями на 2022 год</t>
  </si>
  <si>
    <t>В рамках базовой программы ОМС</t>
  </si>
  <si>
    <t>Сверх базовой программы ОМС</t>
  </si>
  <si>
    <t>Комплексное исследование для диагностики фоновых и предраковых заболеваний репродуктивных органов у женщины</t>
  </si>
  <si>
    <t>Дистанционное наблюдение за показателями артериального давления</t>
  </si>
  <si>
    <t>при подборе лекарственной терапии</t>
  </si>
  <si>
    <t>при контроле эффективности лекарственной терапии</t>
  </si>
  <si>
    <t>Общество с ограничесной ответственностью "Центр офтальмохирургии "Светадар"</t>
  </si>
  <si>
    <t>Маммография</t>
  </si>
  <si>
    <t>Маммография (с использованием   передвижного маммографа)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</si>
  <si>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</si>
  <si>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</si>
  <si>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Рентгеноденситометрия</t>
  </si>
  <si>
    <t>одной области</t>
  </si>
  <si>
    <t>двух областей</t>
  </si>
  <si>
    <t>Всего на 2021 год</t>
  </si>
  <si>
    <t>Лазерная корепраксия, дисцизия задней капсулы хрусталика</t>
  </si>
  <si>
    <t>Исследование уровня лекарственных препаратов в крови пациентам</t>
  </si>
  <si>
    <t>Оплачиваемые за услугу</t>
  </si>
  <si>
    <t>Оплачиваемые как посещение в сочетании с медицинской услугой</t>
  </si>
  <si>
    <t>Ввелоэргометрия</t>
  </si>
  <si>
    <t>Приложение 3
к протоколу Комиссии по разработке
территориальной программы обязательного
медицинского страхования
от 03.06.2022 №11</t>
  </si>
  <si>
    <t>Количество планируемых случаев оказания ВМП в разрезе медицинских организаций на 2022 год</t>
  </si>
  <si>
    <t>ОБУЗ "ИвООД"</t>
  </si>
  <si>
    <t>№ группы ВМП</t>
  </si>
  <si>
    <t>Наименование вида ВМП</t>
  </si>
  <si>
    <t>Коды по МКБ-10</t>
  </si>
  <si>
    <t>Модель пациента</t>
  </si>
  <si>
    <t>Вид лечения</t>
  </si>
  <si>
    <t>Метод лечения</t>
  </si>
  <si>
    <t xml:space="preserve">Норматив финансовых затрат на единицу объема предоставления медицинской помощи, рублей </t>
  </si>
  <si>
    <t xml:space="preserve">Количество планируемых случаев госпитализации ВМП в 2022 году </t>
  </si>
  <si>
    <t xml:space="preserve">Сумма расходов по ВМП на 2022 год </t>
  </si>
  <si>
    <t>Изменение количества случаев госпитализации ВМП (+ увеличение; - уменьшение)</t>
  </si>
  <si>
    <t>Количество планируемых случаев госпитализации ВМП в 2021 году за счет ОМС с учетом изменений</t>
  </si>
  <si>
    <t>Скорректированная сумма расходов по ВМП на 2021 год с учетом изменения количества случаев госпитализации ВМП, рублей</t>
  </si>
  <si>
    <t>9=7*8</t>
  </si>
  <si>
    <t>11=8+(-)10</t>
  </si>
  <si>
    <t>12=7*11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</si>
  <si>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</si>
  <si>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</si>
  <si>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C54</t>
  </si>
  <si>
    <t>злокачественные новообразования
эндометрия in situ - III стадии</t>
  </si>
  <si>
    <t xml:space="preserve">хирургическое лечение </t>
  </si>
  <si>
    <t>экстирпация матки с придатками  видеоэндоскопическая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</si>
  <si>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</si>
  <si>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C00.0, C00.1, C00.2, C00.3, C00.4, C00.5, C00.6, C00.8, C00.9, C01, C02, C03.1, C03.9, C04.0, C04.1, C04.8, C04.9, C05, C06.0, C06.1, C06.2, C06.9, C07, C08.0, C08.1, C08.8, C08.9, C09.0, C09.8, C09.9, C10.0, C10.1, C10.2, C10.4, C10.8, C10.9, C11.0, C11.1, C11.2, C11.3, C11.8, C11.9, C13.0, C13.1, C13.2, C13.8, C13.9, C14.0, C12, C14.8, C15.0,  C30.0, C30.1, C31.0, C31.1, C31.2, C31.3, C31.8, C31.9, C32.0, C32.1, C32.2, C32.3, C32.8, C32.9, C33, C43, C44, C49.0, C69, C73</t>
  </si>
  <si>
    <t>опухоли головы и шеи, первичные и рецидивные, метастатические опухоли центральной нервной системы</t>
  </si>
  <si>
    <t>лимфаденэктомия шейная расширенная с реконструктивно-пластическим компонентом: реконструкция мягких тканей местными лоскутами</t>
  </si>
  <si>
    <t>гемиглоcсэктомия с реконструктивно-пластическим компонентом</t>
  </si>
  <si>
    <t>C16</t>
  </si>
  <si>
    <t>пациенты со злокачественными новообразованиями желудка, подвергшиеся хирургическому лечению с различными пострезекционными состояниями (синдром приводящей петли, синдром отводящей петли, демпинг-синдром, рубцовые деформации анастомозов), злокачественные новообразования желудка (I - IV стадия)</t>
  </si>
  <si>
    <t>расширенно-комбинированная дистальная субтотальная резекция желудка</t>
  </si>
  <si>
    <t>расширенно-комбинированная гастрэктомия, в том числе с трансторакальной резекцией пищевода</t>
  </si>
  <si>
    <t>C18, C19, C20, C08,
C48.1</t>
  </si>
  <si>
    <t>местнораспространенные и метастатические формы первичных и рецидивных злокачественных
новообразований ободочной, сигмовидной, прямой кишки и ректосигмоидного соединения (II - IV стадия)</t>
  </si>
  <si>
    <t>правосторонняя гемиколэктомия с расширенной лимфаденэктомией</t>
  </si>
  <si>
    <t>левосторонняя гемиколэктомия с расширенной лимфаденэктомией</t>
  </si>
  <si>
    <t>резекция прямой кишки с расширенной лимфаденэктомией</t>
  </si>
  <si>
    <t>C20</t>
  </si>
  <si>
    <t>локализованные опухоли среднеампулярного и нижнеампулярного отдела прямой кишки</t>
  </si>
  <si>
    <t>нервосберегающие внутрибрюшные резекции прямой кишки с прецизионным выделением и сохранением элементов вегетативной нервной системы таза</t>
  </si>
  <si>
    <t xml:space="preserve"> C34</t>
  </si>
  <si>
    <t>опухоли легкого (I - III стадия)</t>
  </si>
  <si>
    <t>расширенная, комбинированная лобэктомия, билобэктомия, пневмонэктомия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</si>
  <si>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C50</t>
  </si>
  <si>
    <t>злокачественные новообразования молочной железы (0 - IV стадия)</t>
  </si>
  <si>
    <t>резекция молочной железы с определением "сторожевого" лимфоузла</t>
  </si>
  <si>
    <t>C64</t>
  </si>
  <si>
    <t>злокачественные новообразования почки (III - IV стадия)</t>
  </si>
  <si>
    <t>хирургическое лечение</t>
  </si>
  <si>
    <t>нефрэктомия с тромбэктомией</t>
  </si>
  <si>
    <t>злокачественные новообразования почки (I - II стадия)</t>
  </si>
  <si>
    <t>резекция почки с применением физических методов воздействия (радиочастотная аблация, интерстициальная лазерная аблация)</t>
  </si>
  <si>
    <t>C67</t>
  </si>
  <si>
    <t>злокачественные новообразования мочевого пузыря (I - IV стадия)</t>
  </si>
  <si>
    <t>цистпростатвезикулэктомия с расширенной лимфаденэктомией</t>
  </si>
  <si>
    <t>Дистанционная лучевая терапия в радиотерапевтических отделениях при злокачественных новообразованиях</t>
  </si>
  <si>
    <t>C70, C71, C72, C75.1, C75.3, C79.3, C79.4</t>
  </si>
  <si>
    <t>Первичные и вторичные злокачественные новообразования оболочек головного мозга, спинного мозга, головного мозга</t>
  </si>
  <si>
    <t>терапевтическое лечение</t>
  </si>
  <si>
    <t>конформная дистанционная лучевая терапия, в том числе IMRT, IGRT, VMAT, (1 - 39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</t>
  </si>
  <si>
    <t>C00 - C14, C15 - C17, C18 - C22, C23 - C25, C30, C31, C32, C33, C34, C37, C39, C40, C41, C44, C48, C49, C50, C51, C55, C60, C61, C64, C67, C68, C73, C74, C77</t>
  </si>
  <si>
    <t>злокачественные новообразования головы и шеи, трахеи, бронхов, легкого, плевры, средостения, щитовидной железы, молочной железы, пищевода, желудка, тонкой кишки, ободочной кишки, желчного пузыря, поджелудочной железы, толстой и прямой кишки, анального канала, печени, мочевого пузыря, надпочечников, почки, полового члена, предстательной железы, костей и суставных хрящей, кожи, мягких тканей (T1-4N любая M0), локализованные и местнораспространенные формы. Вторичное поражение лимфоузлов</t>
  </si>
  <si>
    <t xml:space="preserve">конформная дистанционная лучевая терапия, в том числе IMRT, IGRT, VMAT, стереотаксическая (40 - 69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
</t>
  </si>
  <si>
    <t>C51, C52, C53, C54, C55</t>
  </si>
  <si>
    <t>интраэпителиальные, микроинвазивные и инвазивные злокачественные новообразования вульвы, влагалища, шейки и тела матки (T0-4N0-1M0-1), в том числе с метастазированием в параортальные или паховые лимфоузлы</t>
  </si>
  <si>
    <t>конформная дистанционная лучевая терапия, в том числе IMRT, IGRT, VMAT, стереотаксическая (40 - 69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</t>
  </si>
  <si>
    <t xml:space="preserve">злокачественные новообразования головы и шеи, трахеи, бронхов, легкого, плевры, средостения, щитовидной железы, молочной железы, пищевода, желудка, тонкой кишки, ободочной кишки, желчного пузыря, поджелудочной железы, толстой и прямой кишки, анального канала, печени, мочевого пузыря, надпочечников, почки, полового члена, предстательной железы, костей и суставных хрящей, кожи, мягких тканей (T1-4N любая M0), локализованные и местнораспространенные формы. Вторичное поражение лимфоузлов
</t>
  </si>
  <si>
    <t xml:space="preserve">конформная дистанционная лучевая терапия, в том числе IMRT, IGRT, VMAT, стереотаксическая (70 - 99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
</t>
  </si>
  <si>
    <t xml:space="preserve">ИТОГО по профилю </t>
  </si>
  <si>
    <t>ИТОГО по учреждению</t>
  </si>
  <si>
    <t>ОБУЗ "ГКБ №4"</t>
  </si>
  <si>
    <t>Абдоминальная хирургия (хирургия)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</si>
  <si>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</si>
  <si>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K86.0 - K86.8</t>
  </si>
  <si>
    <t>заболевания поджелудочной железы</t>
  </si>
  <si>
    <t>резекция поджелудочной железы субтотальная</t>
  </si>
  <si>
    <t>ИТОГО по профилю: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</si>
  <si>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</si>
  <si>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</si>
  <si>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r>
      <t>K50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K51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K90.0</t>
    </r>
  </si>
  <si>
    <t>язвенный колит и болезнь Крона 3 и 4 степени активности, гормонозависимые и гормонорезистентные формы. Тяжелые формы целиакии</t>
  </si>
  <si>
    <t>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</si>
  <si>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Оториноларингология</t>
  </si>
  <si>
    <t>Реконструктивно-пластическое восстановление функции гортани и трахеи</t>
  </si>
  <si>
    <r>
      <t>J38.6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D14.1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D14.2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J38.0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J38.3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R49.0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R49.1</t>
    </r>
  </si>
  <si>
    <t>стеноз гортани. Доброкачественное новообразование гортани. Доброкачественное новообразование трахеи. Паралич голосовых складок и гортани. Другие болезни голосовых складок. Дисфония. Афония</t>
  </si>
  <si>
    <t>удаление новообразования или рубца гортани и трахеи с использованием микрохирургической и лучевой техники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</si>
  <si>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</si>
  <si>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</si>
  <si>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H26.0 - H26.4, H40.1 - H40.8, Q15.0</t>
  </si>
  <si>
    <t>глаукома с повышенным или высоким внутриглазным давлением развитой, далеко зашедшей стадии, в том числе с осложнениями, у взрослых. Врожденная глаукома, глаукома вторичная вследствие воспалительных и других заболеваний глаза, в том числе с осложнениями, у детей</t>
  </si>
  <si>
    <t>модифицированная
синустрабекулэктомия с задней
трепанацией склеры, в том числе с применением лазерной хирургии</t>
  </si>
  <si>
    <t>модифицированная синустрабекулэктомия, в том числе ультразвуковая факоэмульсификация осложненной катаракты с имплантацией интраокулярной линзы</t>
  </si>
  <si>
    <t>синустрабекулэктомия с имплантацией
различных моделей дренажей с задней
трепанацией склеры</t>
  </si>
  <si>
    <t>непроникающая глубокая
склерэктомия с ультразвуковой
факоэмульсификацией осложненной
катаракты с имплантацией
интраокулярной линзы, в том числе с
применением лазерной хирургии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</si>
  <si>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</si>
  <si>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H02.0 - H02.5, H04.0 -
H04.6, H05.0 - H05.5,
H11.2, H21.5, H27.0,
H27.1, H26.0 - H26.9,
H31.3, H40.3, S00.1, S00.2, S02.30, S02.31, S02.80, S02.81, S04.0
- S04.5, S05.0 - S05.9,
T26.0 - T26.9, H44.0 -
H44.8, T85.2, T85.3, T90.4, T95.0, T95.8</t>
  </si>
  <si>
    <t xml:space="preserve">травма глаза и глазницы, термические и химические ожоги, ограниченные областью глаза и его придаточного аппарата, при острой или стабильной фазе при любой стадии у взрослых и детей осложненные патологией хрусталика, стекловидного тела, офтальмогипертензией, переломом дна орбиты, открытой раной века и окологлазничной области, вторичной глаукомой, энтропионом и трихиазом века, эктропионом века, лагофтальмом, птозом века, стенозом и недостаточностью слезных протоков, деформацией орбиты, энофтальмом, рубцами конъюнктивы, рубцами и помутнением роговицы, слипчивой лейкомой, гнойным эндофтальмитом, дегенеративными состояниями глазного яблока, травматическим косоглазием или в сочетании с неудаленным инородным телом орбиты
вследствие проникающего ранения, неудаленным магнитным инородным телом, неудаленным немагнитным инородным телом, осложнениями механического происхождения, связанными с имплантатами и трансплантатами
</t>
  </si>
  <si>
    <t>факоаспирация травматической
катаракты с имплантацией различных
моделей интраокулярной линзы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</si>
  <si>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</si>
  <si>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</si>
  <si>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E10.2, E10.4, E10.5, E10.7, E11.2, E11.4, E11.5, E11.7</t>
  </si>
  <si>
    <t>сахарный диабет 1 и 2 типа с поражением почек, неврологическими нарушениями, нарушениями периферического кровообращения и множественными осложнениями, синдромом диабетической стопы</t>
  </si>
  <si>
    <t>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</t>
  </si>
  <si>
    <t>ВСЕГО по учреждению</t>
  </si>
  <si>
    <t>ОБУЗ ГКБ № 7</t>
  </si>
  <si>
    <t>наложение гепатикоеюноанастомоза</t>
  </si>
  <si>
    <t xml:space="preserve">субтотальная резекция головки поджелудочной железы </t>
  </si>
  <si>
    <t>ИТОГО по профилю</t>
  </si>
  <si>
    <t>Травматология и ортопедия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</si>
  <si>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</si>
  <si>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M00, M01, M03.0, M12.5, M17</t>
  </si>
  <si>
    <t>выраженное нарушение функции крупного сустава конечности любой этиологии</t>
  </si>
  <si>
    <t xml:space="preserve">хирургическое лечение
</t>
  </si>
  <si>
    <t>артродез крупных суставов конечностей с различными видами фиксации и остеосинтеза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</si>
  <si>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
</t>
  </si>
  <si>
    <t>M24.6, Z98.1, G80.1, G80.2, M21.0, M21.2, M21.4, M21.5, M21.9, Q68.1, Q72.5, Q72.6, Q72.8, Q72.9, Q74.2, Q74.3, Q74.8, Q77.7, Q87.3, G11.4, G12.1, G80.9, S44, S45, S46, S50, M19.1, M20.1, M20.5, Q05.9, Q66.0, Q66.5, Q66.8, Q68.2</t>
  </si>
  <si>
    <t xml:space="preserve">врожденные и приобретенные дефекты и деформации стопы и кисти, предплечья различной этиологии у взрослых. Любой этиологии деформации стопы и кисти у детей
</t>
  </si>
  <si>
    <t xml:space="preserve"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
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</si>
  <si>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</si>
  <si>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S70.7, S70.9, S71, S72, S77, S79, S42, S43, S47, S49, S50, M99.9, M21.6, M95.1, M21.8, M21.9, Q66, Q78, M86, G11.4, G12.1, G80.9, G80.1, G80.2</t>
  </si>
  <si>
    <t>любой этиологии деформации таза, костей верхних и нижних конечностей (угловая деформация не менее 20 градусов, смещение по периферии не менее 20 мм) любой локализации, в том числе многоуровневые и
сопровождающиеся укорочением конечности (не менее 30 мм), стойкими контрактурами суставов. Любой этиологии дефекты костей таза, верхних и нижних конечностей (не менее 20 мм) любой локализации, в том числе сопровождающиеся укорочением конечности (не менее 30 мм),
стойкими контрактурами суставов. Деформации костей таза, бедренной кости у детей со спастическим синдромом</t>
  </si>
  <si>
    <t xml:space="preserve">корригирующие остеотомии костей верхних и нижних конечностей
</t>
  </si>
  <si>
    <t xml:space="preserve">комбинированное и последовательное использование чрескостного и блокируемого интрамедуллярного или накостного остеосинтеза
</t>
  </si>
  <si>
    <t>M25.3, M91, M95.8, Q65.0, Q65.1, Q65.3, Q65.4, Q65.8, M16.2, M16.3, M92</t>
  </si>
  <si>
    <t xml:space="preserve">дисплазии, аномалии развития, последствия травм крупных суставов
</t>
  </si>
  <si>
    <t>реконструкция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имплантатами</t>
  </si>
  <si>
    <t xml:space="preserve"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
</t>
  </si>
  <si>
    <t>Эндопротезирование суставов конечностей</t>
  </si>
  <si>
    <t>S72.1, М84.1</t>
  </si>
  <si>
    <t>неправильно сросшиеся внутри- и околосуставные переломы и ложные суставы</t>
  </si>
  <si>
    <t>имплантация эндопротеза сустава</t>
  </si>
  <si>
    <t>М16.1</t>
  </si>
  <si>
    <t>идиопатический деформирующий коксартроз без существенной разницы в длине конечностей (до 2 см)</t>
  </si>
  <si>
    <t>Урология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</si>
  <si>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</si>
  <si>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N13.0, N13.1, N13.2, N35, Q54, Q64.0, Q64.1, Q62.1, Q62.2, Q62.3, Q62.7, C67, N82.1, N82.8, N82.0, N32.2, N33.8</t>
  </si>
  <si>
    <t>стриктура мочеточника. Стриктура уретры. Сморщенный мочевой пузырь. Гипоспадия. Эписпадия. Экстрофия мочевого пузыря. Врожденный уретерогидронефроз. Врожденный мегауретер. Врожденное уретероцеле, в том числе при удвоении почки. Врожденный пузырно-мочеточниковый рефлюкс. Опухоль мочевого пузыря. Урогенитальный свищ, осложненный, рецидивирующий</t>
  </si>
  <si>
    <t xml:space="preserve">уретропластика лоскутом из слизистой рта 
</t>
  </si>
  <si>
    <t>Оперативные вмешательства на органах мочеполовой системы с использованием лапароскопической техники</t>
  </si>
  <si>
    <t xml:space="preserve">N28.1, Q61.0, N13.0, N13.1, N13.2, N28, I86.1
</t>
  </si>
  <si>
    <t>опухоль предстательной железы. Опухоль почки. Опухоль мочевого пузыря. Опухоль почечной лоханки. Прогрессивно растущая киста почки. Стриктура мочеточника</t>
  </si>
  <si>
    <t>лапаро- и ретроперитонеоскопическая нефрэктомия</t>
  </si>
  <si>
    <t>лапаро- и ретроперитонеоскопическое иссечение кисты почки</t>
  </si>
  <si>
    <t>лапаро- и ретроперитонеоскопическая пластика лоханочно-мочеточникового сегмента, мочеточника</t>
  </si>
  <si>
    <t>Рецидивные и особо сложные операции на органах мочеполовой системы</t>
  </si>
  <si>
    <t>N20.2, N20.0, N13.0, N13.1, N13.2, C67, Q62.1, Q62.2, Q62.3, Q62.7</t>
  </si>
  <si>
    <t>опухоль почки. Камни почек. Стриктура мочеточника. Опухоль мочевого пузыря. Врожденный уретерогидронефроз. Врожденный мегауретер</t>
  </si>
  <si>
    <t>перкутанная нефролитолапоксия в сочетании с дистанционной литотрипсией или без применения дистанционной литотрипсии</t>
  </si>
  <si>
    <t>Оперативные вмешательства на органах мочеполовой системы с имплантацией синтетических сложных и сетчатых протезов</t>
  </si>
  <si>
    <t>R32, N31.2</t>
  </si>
  <si>
    <t>недержание мочи при напряжении. Несостоятельность сфинктера мочевого пузыря. Атония мочевого пузыря</t>
  </si>
  <si>
    <t>петлевая пластика уретры с использованием петлевого, синтетического, сетчатого протеза при недержании мочи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</si>
</sst>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#,##0_ ;\-#,##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0">
    <xf numFmtId="0" fontId="0" fillId="0" borderId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15" fillId="0" borderId="0"/>
    <xf numFmtId="0" fontId="6" fillId="0" borderId="0"/>
    <xf numFmtId="0" fontId="18" fillId="0" borderId="0"/>
    <xf numFmtId="0" fontId="20" fillId="0" borderId="0"/>
    <xf numFmtId="43" fontId="20" fillId="0" borderId="0" applyFont="0" applyFill="0" applyBorder="0" applyAlignment="0" applyProtection="0"/>
    <xf numFmtId="0" fontId="20" fillId="0" borderId="0"/>
    <xf numFmtId="0" fontId="5" fillId="0" borderId="0"/>
    <xf numFmtId="0" fontId="5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1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9" fillId="0" borderId="0"/>
    <xf numFmtId="0" fontId="9" fillId="0" borderId="0"/>
    <xf numFmtId="0" fontId="3" fillId="0" borderId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56">
    <xf numFmtId="0" fontId="0" fillId="0" borderId="0" xfId="0"/>
    <xf numFmtId="0" fontId="16" fillId="0" borderId="0" xfId="0" applyFont="1" applyFill="1"/>
    <xf numFmtId="3" fontId="16" fillId="0" borderId="0" xfId="0" applyNumberFormat="1" applyFont="1" applyFill="1"/>
    <xf numFmtId="0" fontId="16" fillId="0" borderId="1" xfId="0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1" fontId="16" fillId="0" borderId="18" xfId="0" applyNumberFormat="1" applyFont="1" applyFill="1" applyBorder="1" applyAlignment="1">
      <alignment horizontal="center" vertical="center"/>
    </xf>
    <xf numFmtId="3" fontId="16" fillId="0" borderId="1" xfId="6" applyNumberFormat="1" applyFont="1" applyFill="1" applyBorder="1" applyAlignment="1">
      <alignment horizontal="center" vertical="center"/>
    </xf>
    <xf numFmtId="3" fontId="16" fillId="0" borderId="6" xfId="6" applyNumberFormat="1" applyFont="1" applyFill="1" applyBorder="1" applyAlignment="1">
      <alignment horizontal="center" vertical="center"/>
    </xf>
    <xf numFmtId="3" fontId="16" fillId="0" borderId="18" xfId="6" applyNumberFormat="1" applyFont="1" applyFill="1" applyBorder="1" applyAlignment="1">
      <alignment horizontal="center" vertical="center"/>
    </xf>
    <xf numFmtId="3" fontId="16" fillId="0" borderId="18" xfId="6" applyNumberFormat="1" applyFont="1" applyFill="1" applyBorder="1" applyAlignment="1" applyProtection="1">
      <alignment horizontal="center" vertical="center" shrinkToFit="1"/>
      <protection locked="0"/>
    </xf>
    <xf numFmtId="3" fontId="16" fillId="0" borderId="20" xfId="6" applyNumberFormat="1" applyFont="1" applyFill="1" applyBorder="1" applyAlignment="1">
      <alignment horizontal="center" vertical="center"/>
    </xf>
    <xf numFmtId="3" fontId="16" fillId="0" borderId="3" xfId="6" applyNumberFormat="1" applyFont="1" applyFill="1" applyBorder="1" applyAlignment="1">
      <alignment horizontal="center" vertical="center"/>
    </xf>
    <xf numFmtId="3" fontId="16" fillId="0" borderId="18" xfId="8" applyNumberFormat="1" applyFont="1" applyFill="1" applyBorder="1" applyAlignment="1">
      <alignment horizontal="center" vertical="center" wrapText="1"/>
    </xf>
    <xf numFmtId="3" fontId="16" fillId="0" borderId="0" xfId="6" applyNumberFormat="1" applyFont="1" applyFill="1" applyAlignment="1">
      <alignment horizontal="center" vertical="center"/>
    </xf>
    <xf numFmtId="3" fontId="16" fillId="0" borderId="18" xfId="10" applyNumberFormat="1" applyFont="1" applyFill="1" applyBorder="1" applyAlignment="1">
      <alignment horizontal="center" vertical="center"/>
    </xf>
    <xf numFmtId="3" fontId="21" fillId="0" borderId="1" xfId="10" applyNumberFormat="1" applyFont="1" applyFill="1" applyBorder="1" applyAlignment="1">
      <alignment horizontal="center" vertical="center"/>
    </xf>
    <xf numFmtId="3" fontId="21" fillId="0" borderId="18" xfId="10" applyNumberFormat="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/>
    </xf>
    <xf numFmtId="0" fontId="16" fillId="0" borderId="0" xfId="0" applyFont="1" applyFill="1" applyBorder="1"/>
    <xf numFmtId="3" fontId="16" fillId="0" borderId="0" xfId="0" applyNumberFormat="1" applyFont="1" applyFill="1" applyBorder="1"/>
    <xf numFmtId="0" fontId="13" fillId="0" borderId="0" xfId="0" applyFont="1" applyFill="1" applyBorder="1"/>
    <xf numFmtId="0" fontId="16" fillId="0" borderId="0" xfId="0" applyFont="1" applyFill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3" fontId="16" fillId="0" borderId="18" xfId="42" applyNumberFormat="1" applyFont="1" applyFill="1" applyBorder="1" applyAlignment="1">
      <alignment horizontal="center" vertical="center"/>
    </xf>
    <xf numFmtId="0" fontId="16" fillId="0" borderId="3" xfId="6" applyFont="1" applyFill="1" applyBorder="1" applyAlignment="1">
      <alignment vertical="top"/>
    </xf>
    <xf numFmtId="0" fontId="16" fillId="0" borderId="3" xfId="6" applyFont="1" applyFill="1" applyBorder="1" applyAlignment="1">
      <alignment horizontal="center" vertical="center"/>
    </xf>
    <xf numFmtId="0" fontId="16" fillId="0" borderId="0" xfId="6" applyFont="1" applyFill="1" applyAlignment="1"/>
    <xf numFmtId="0" fontId="16" fillId="0" borderId="0" xfId="6" applyFont="1" applyFill="1" applyAlignment="1">
      <alignment horizontal="left" vertical="top"/>
    </xf>
    <xf numFmtId="0" fontId="16" fillId="0" borderId="0" xfId="6" applyFont="1" applyFill="1" applyAlignment="1">
      <alignment horizontal="center" vertical="top"/>
    </xf>
    <xf numFmtId="0" fontId="22" fillId="0" borderId="0" xfId="6" applyFont="1" applyFill="1" applyAlignment="1"/>
    <xf numFmtId="0" fontId="22" fillId="0" borderId="0" xfId="0" applyFont="1" applyFill="1"/>
    <xf numFmtId="0" fontId="17" fillId="0" borderId="0" xfId="0" applyFont="1" applyFill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3" fontId="21" fillId="0" borderId="1" xfId="6" applyNumberFormat="1" applyFont="1" applyFill="1" applyBorder="1" applyAlignment="1">
      <alignment horizontal="center" vertical="center"/>
    </xf>
    <xf numFmtId="0" fontId="16" fillId="0" borderId="18" xfId="6" applyFont="1" applyFill="1" applyBorder="1" applyAlignment="1">
      <alignment horizontal="center" vertical="top"/>
    </xf>
    <xf numFmtId="0" fontId="16" fillId="0" borderId="18" xfId="9" applyFont="1" applyFill="1" applyBorder="1" applyAlignment="1">
      <alignment horizontal="left" wrapText="1"/>
    </xf>
    <xf numFmtId="3" fontId="16" fillId="3" borderId="18" xfId="10" applyNumberFormat="1" applyFont="1" applyFill="1" applyBorder="1" applyAlignment="1">
      <alignment horizontal="center" vertical="center"/>
    </xf>
    <xf numFmtId="3" fontId="16" fillId="3" borderId="18" xfId="6" applyNumberFormat="1" applyFont="1" applyFill="1" applyBorder="1" applyAlignment="1">
      <alignment horizontal="center" vertical="center"/>
    </xf>
    <xf numFmtId="3" fontId="16" fillId="3" borderId="18" xfId="6" applyNumberFormat="1" applyFont="1" applyFill="1" applyBorder="1" applyAlignment="1" applyProtection="1">
      <alignment horizontal="center" vertical="center" shrinkToFit="1"/>
      <protection locked="0"/>
    </xf>
    <xf numFmtId="3" fontId="21" fillId="3" borderId="18" xfId="10" applyNumberFormat="1" applyFont="1" applyFill="1" applyBorder="1" applyAlignment="1">
      <alignment horizontal="center" vertical="center"/>
    </xf>
    <xf numFmtId="0" fontId="16" fillId="0" borderId="3" xfId="6" applyFont="1" applyFill="1" applyBorder="1" applyAlignment="1">
      <alignment horizontal="center" vertical="center" wrapText="1"/>
    </xf>
    <xf numFmtId="0" fontId="16" fillId="0" borderId="18" xfId="6" applyFont="1" applyFill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19" xfId="6" applyFont="1" applyFill="1" applyBorder="1" applyAlignment="1">
      <alignment vertical="center"/>
    </xf>
    <xf numFmtId="0" fontId="16" fillId="0" borderId="21" xfId="6" applyFont="1" applyFill="1" applyBorder="1" applyAlignment="1">
      <alignment vertical="center"/>
    </xf>
    <xf numFmtId="0" fontId="16" fillId="0" borderId="18" xfId="6" applyFont="1" applyFill="1" applyBorder="1" applyAlignment="1">
      <alignment horizontal="left" vertical="top" wrapText="1"/>
    </xf>
    <xf numFmtId="3" fontId="19" fillId="0" borderId="18" xfId="6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0" fontId="16" fillId="0" borderId="18" xfId="9" applyFont="1" applyFill="1" applyBorder="1" applyAlignment="1">
      <alignment vertical="top" wrapText="1"/>
    </xf>
    <xf numFmtId="0" fontId="21" fillId="0" borderId="18" xfId="6" applyFont="1" applyFill="1" applyBorder="1" applyAlignment="1">
      <alignment horizontal="center" vertical="top"/>
    </xf>
    <xf numFmtId="0" fontId="21" fillId="0" borderId="18" xfId="6" applyFont="1" applyFill="1" applyBorder="1" applyAlignment="1">
      <alignment horizontal="left" vertical="top" wrapText="1"/>
    </xf>
    <xf numFmtId="0" fontId="21" fillId="0" borderId="18" xfId="6" applyFont="1" applyFill="1" applyBorder="1" applyAlignment="1">
      <alignment horizontal="center" vertical="center" wrapText="1"/>
    </xf>
    <xf numFmtId="0" fontId="21" fillId="0" borderId="18" xfId="6" applyFont="1" applyFill="1" applyBorder="1" applyAlignment="1">
      <alignment horizontal="left" vertical="top"/>
    </xf>
    <xf numFmtId="0" fontId="17" fillId="2" borderId="18" xfId="0" applyFont="1" applyFill="1" applyBorder="1" applyAlignment="1">
      <alignment horizontal="center" vertical="center"/>
    </xf>
    <xf numFmtId="3" fontId="25" fillId="2" borderId="18" xfId="10" applyNumberFormat="1" applyFont="1" applyFill="1" applyBorder="1" applyAlignment="1">
      <alignment horizontal="center" vertical="center"/>
    </xf>
    <xf numFmtId="3" fontId="17" fillId="2" borderId="18" xfId="6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0" fillId="0" borderId="0" xfId="0" applyFont="1" applyFill="1"/>
    <xf numFmtId="0" fontId="16" fillId="0" borderId="0" xfId="9" applyFont="1" applyFill="1"/>
    <xf numFmtId="0" fontId="16" fillId="0" borderId="0" xfId="9" applyFont="1" applyFill="1" applyAlignment="1">
      <alignment horizontal="center" vertical="center"/>
    </xf>
    <xf numFmtId="0" fontId="16" fillId="0" borderId="0" xfId="9" applyFont="1" applyFill="1" applyAlignment="1">
      <alignment horizontal="left"/>
    </xf>
    <xf numFmtId="0" fontId="16" fillId="0" borderId="12" xfId="9" applyFont="1" applyFill="1" applyBorder="1" applyAlignment="1">
      <alignment horizontal="center" vertical="center" wrapText="1"/>
    </xf>
    <xf numFmtId="0" fontId="16" fillId="0" borderId="13" xfId="9" applyFont="1" applyFill="1" applyBorder="1" applyAlignment="1">
      <alignment horizontal="center" vertical="center" wrapText="1"/>
    </xf>
    <xf numFmtId="0" fontId="16" fillId="0" borderId="18" xfId="9" applyFont="1" applyFill="1" applyBorder="1" applyAlignment="1">
      <alignment horizontal="center" vertical="center" textRotation="90" wrapText="1"/>
    </xf>
    <xf numFmtId="0" fontId="16" fillId="0" borderId="3" xfId="9" applyFont="1" applyFill="1" applyBorder="1" applyAlignment="1">
      <alignment horizontal="center" vertical="center" textRotation="90" wrapText="1"/>
    </xf>
    <xf numFmtId="0" fontId="16" fillId="0" borderId="18" xfId="9" applyFont="1" applyFill="1" applyBorder="1" applyAlignment="1">
      <alignment horizontal="center" vertical="center" wrapText="1"/>
    </xf>
    <xf numFmtId="3" fontId="16" fillId="0" borderId="18" xfId="9" applyNumberFormat="1" applyFont="1" applyFill="1" applyBorder="1" applyAlignment="1">
      <alignment horizontal="center" vertical="center" textRotation="90" wrapText="1"/>
    </xf>
    <xf numFmtId="3" fontId="16" fillId="0" borderId="3" xfId="9" applyNumberFormat="1" applyFont="1" applyFill="1" applyBorder="1" applyAlignment="1">
      <alignment horizontal="center" vertical="center" wrapText="1"/>
    </xf>
    <xf numFmtId="3" fontId="16" fillId="0" borderId="3" xfId="9" applyNumberFormat="1" applyFont="1" applyFill="1" applyBorder="1" applyAlignment="1">
      <alignment horizontal="center" vertical="center" textRotation="90" wrapText="1"/>
    </xf>
    <xf numFmtId="3" fontId="16" fillId="0" borderId="18" xfId="0" applyNumberFormat="1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18" xfId="9" applyFont="1" applyFill="1" applyBorder="1" applyAlignment="1">
      <alignment horizontal="left" vertical="top" wrapText="1"/>
    </xf>
    <xf numFmtId="3" fontId="16" fillId="0" borderId="18" xfId="9" applyNumberFormat="1" applyFont="1" applyFill="1" applyBorder="1" applyAlignment="1">
      <alignment horizontal="center" vertical="center" wrapText="1"/>
    </xf>
    <xf numFmtId="3" fontId="16" fillId="0" borderId="18" xfId="9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6" fillId="0" borderId="18" xfId="9" applyFont="1" applyFill="1" applyBorder="1" applyAlignment="1">
      <alignment horizontal="center" vertical="top" wrapText="1"/>
    </xf>
    <xf numFmtId="0" fontId="21" fillId="0" borderId="18" xfId="9" applyFont="1" applyFill="1" applyBorder="1" applyAlignment="1">
      <alignment horizontal="left" vertical="top" wrapText="1"/>
    </xf>
    <xf numFmtId="3" fontId="21" fillId="0" borderId="18" xfId="9" applyNumberFormat="1" applyFont="1" applyFill="1" applyBorder="1" applyAlignment="1">
      <alignment horizontal="center" vertical="center" wrapText="1"/>
    </xf>
    <xf numFmtId="0" fontId="16" fillId="0" borderId="18" xfId="9" applyFont="1" applyFill="1" applyBorder="1"/>
    <xf numFmtId="0" fontId="16" fillId="0" borderId="0" xfId="0" applyFont="1" applyFill="1" applyAlignment="1">
      <alignment horizontal="center" vertical="center"/>
    </xf>
    <xf numFmtId="0" fontId="21" fillId="0" borderId="18" xfId="9" applyFont="1" applyFill="1" applyBorder="1"/>
    <xf numFmtId="3" fontId="21" fillId="0" borderId="18" xfId="9" applyNumberFormat="1" applyFont="1" applyFill="1" applyBorder="1" applyAlignment="1">
      <alignment horizontal="center" vertical="center"/>
    </xf>
    <xf numFmtId="3" fontId="16" fillId="0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center"/>
    </xf>
    <xf numFmtId="3" fontId="23" fillId="0" borderId="0" xfId="0" applyNumberFormat="1" applyFont="1" applyFill="1" applyAlignment="1">
      <alignment horizontal="center"/>
    </xf>
    <xf numFmtId="3" fontId="13" fillId="0" borderId="0" xfId="0" applyNumberFormat="1" applyFont="1" applyFill="1"/>
    <xf numFmtId="3" fontId="16" fillId="3" borderId="18" xfId="9" applyNumberFormat="1" applyFont="1" applyFill="1" applyBorder="1" applyAlignment="1">
      <alignment horizontal="center" vertical="center" wrapText="1"/>
    </xf>
    <xf numFmtId="0" fontId="16" fillId="0" borderId="20" xfId="6" applyFont="1" applyFill="1" applyBorder="1" applyAlignment="1">
      <alignment horizontal="center" vertical="center" textRotation="90" wrapText="1"/>
    </xf>
    <xf numFmtId="0" fontId="16" fillId="0" borderId="7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11" fillId="0" borderId="8" xfId="6" applyFont="1" applyFill="1" applyBorder="1" applyAlignment="1">
      <alignment horizontal="center" vertical="top" wrapText="1"/>
    </xf>
    <xf numFmtId="0" fontId="11" fillId="0" borderId="0" xfId="6" applyFont="1" applyFill="1" applyBorder="1" applyAlignment="1">
      <alignment horizontal="center" vertical="top" wrapText="1"/>
    </xf>
    <xf numFmtId="0" fontId="16" fillId="0" borderId="20" xfId="6" applyFont="1" applyFill="1" applyBorder="1" applyAlignment="1">
      <alignment horizontal="center" vertical="center" wrapText="1"/>
    </xf>
    <xf numFmtId="0" fontId="16" fillId="0" borderId="7" xfId="6" applyFont="1" applyFill="1" applyBorder="1" applyAlignment="1">
      <alignment horizontal="center" vertical="center" wrapText="1"/>
    </xf>
    <xf numFmtId="0" fontId="16" fillId="0" borderId="3" xfId="6" applyFont="1" applyFill="1" applyBorder="1" applyAlignment="1">
      <alignment horizontal="center" vertical="center" wrapText="1"/>
    </xf>
    <xf numFmtId="0" fontId="16" fillId="0" borderId="9" xfId="11" applyFont="1" applyFill="1" applyBorder="1" applyAlignment="1">
      <alignment horizontal="center" vertical="top"/>
    </xf>
    <xf numFmtId="0" fontId="16" fillId="0" borderId="10" xfId="11" applyFont="1" applyFill="1" applyBorder="1" applyAlignment="1">
      <alignment horizontal="center" vertical="top"/>
    </xf>
    <xf numFmtId="0" fontId="16" fillId="0" borderId="22" xfId="11" applyFont="1" applyFill="1" applyBorder="1" applyAlignment="1">
      <alignment horizontal="center" vertical="top"/>
    </xf>
    <xf numFmtId="0" fontId="16" fillId="0" borderId="11" xfId="11" applyFont="1" applyFill="1" applyBorder="1" applyAlignment="1">
      <alignment horizontal="center" vertical="top"/>
    </xf>
    <xf numFmtId="0" fontId="16" fillId="0" borderId="23" xfId="6" applyFont="1" applyFill="1" applyBorder="1" applyAlignment="1">
      <alignment horizontal="center" vertical="center" wrapText="1"/>
    </xf>
    <xf numFmtId="0" fontId="16" fillId="0" borderId="24" xfId="6" applyFont="1" applyFill="1" applyBorder="1" applyAlignment="1">
      <alignment horizontal="center" vertical="center" wrapText="1"/>
    </xf>
    <xf numFmtId="0" fontId="16" fillId="0" borderId="25" xfId="6" applyFont="1" applyFill="1" applyBorder="1" applyAlignment="1">
      <alignment horizontal="center" vertical="center" wrapText="1"/>
    </xf>
    <xf numFmtId="0" fontId="16" fillId="0" borderId="18" xfId="6" applyFont="1" applyFill="1" applyBorder="1" applyAlignment="1">
      <alignment horizontal="center" vertical="center" textRotation="90" wrapText="1"/>
    </xf>
    <xf numFmtId="0" fontId="22" fillId="0" borderId="0" xfId="6" applyFont="1" applyFill="1" applyAlignment="1">
      <alignment horizontal="center"/>
    </xf>
    <xf numFmtId="0" fontId="21" fillId="0" borderId="4" xfId="6" applyFont="1" applyFill="1" applyBorder="1" applyAlignment="1">
      <alignment horizontal="center" vertical="top" wrapText="1"/>
    </xf>
    <xf numFmtId="0" fontId="21" fillId="0" borderId="6" xfId="6" applyFont="1" applyFill="1" applyBorder="1" applyAlignment="1">
      <alignment horizontal="center" vertical="top" wrapText="1"/>
    </xf>
    <xf numFmtId="0" fontId="16" fillId="0" borderId="2" xfId="6" applyFont="1" applyFill="1" applyBorder="1" applyAlignment="1">
      <alignment horizontal="center" vertical="center" textRotation="90" wrapText="1"/>
    </xf>
    <xf numFmtId="0" fontId="16" fillId="0" borderId="18" xfId="6" applyFont="1" applyFill="1" applyBorder="1" applyAlignment="1">
      <alignment horizontal="center" vertical="center" wrapText="1"/>
    </xf>
    <xf numFmtId="0" fontId="17" fillId="2" borderId="18" xfId="6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/>
    </xf>
    <xf numFmtId="0" fontId="12" fillId="0" borderId="0" xfId="6" applyFont="1" applyFill="1" applyAlignment="1">
      <alignment horizontal="center" vertical="top" wrapText="1"/>
    </xf>
    <xf numFmtId="0" fontId="16" fillId="0" borderId="4" xfId="6" applyFont="1" applyFill="1" applyBorder="1" applyAlignment="1">
      <alignment horizontal="center" vertical="top" wrapText="1"/>
    </xf>
    <xf numFmtId="0" fontId="16" fillId="0" borderId="6" xfId="6" applyFont="1" applyFill="1" applyBorder="1" applyAlignment="1">
      <alignment horizontal="center" vertical="top" wrapText="1"/>
    </xf>
    <xf numFmtId="0" fontId="21" fillId="0" borderId="4" xfId="6" applyFont="1" applyFill="1" applyBorder="1" applyAlignment="1">
      <alignment horizontal="center" vertical="top"/>
    </xf>
    <xf numFmtId="0" fontId="21" fillId="0" borderId="6" xfId="6" applyFont="1" applyFill="1" applyBorder="1" applyAlignment="1">
      <alignment horizontal="center" vertical="top"/>
    </xf>
    <xf numFmtId="0" fontId="16" fillId="0" borderId="14" xfId="6" applyFont="1" applyFill="1" applyBorder="1" applyAlignment="1">
      <alignment horizontal="center" vertical="center" wrapText="1"/>
    </xf>
    <xf numFmtId="0" fontId="16" fillId="0" borderId="15" xfId="6" applyFont="1" applyFill="1" applyBorder="1" applyAlignment="1">
      <alignment horizontal="center" vertical="center" wrapText="1"/>
    </xf>
    <xf numFmtId="0" fontId="16" fillId="0" borderId="16" xfId="6" applyFont="1" applyFill="1" applyBorder="1" applyAlignment="1">
      <alignment horizontal="center" vertical="center" wrapText="1"/>
    </xf>
    <xf numFmtId="0" fontId="16" fillId="0" borderId="17" xfId="6" applyFont="1" applyFill="1" applyBorder="1" applyAlignment="1">
      <alignment horizontal="center" vertical="center" wrapText="1"/>
    </xf>
    <xf numFmtId="0" fontId="16" fillId="0" borderId="12" xfId="6" applyFont="1" applyFill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5" xfId="6" applyFont="1" applyFill="1" applyBorder="1" applyAlignment="1">
      <alignment horizontal="center" vertical="center"/>
    </xf>
    <xf numFmtId="0" fontId="16" fillId="0" borderId="21" xfId="6" applyFont="1" applyFill="1" applyBorder="1" applyAlignment="1">
      <alignment horizontal="center" vertical="center"/>
    </xf>
    <xf numFmtId="0" fontId="16" fillId="0" borderId="6" xfId="6" applyFont="1" applyFill="1" applyBorder="1" applyAlignment="1">
      <alignment horizontal="center" vertical="center"/>
    </xf>
    <xf numFmtId="0" fontId="16" fillId="0" borderId="20" xfId="9" applyFont="1" applyFill="1" applyBorder="1" applyAlignment="1">
      <alignment horizontal="center" vertical="center" textRotation="90" wrapText="1"/>
    </xf>
    <xf numFmtId="0" fontId="16" fillId="0" borderId="3" xfId="9" applyFont="1" applyFill="1" applyBorder="1" applyAlignment="1">
      <alignment horizontal="center" vertical="center" textRotation="90" wrapText="1"/>
    </xf>
    <xf numFmtId="0" fontId="16" fillId="0" borderId="18" xfId="9" applyFont="1" applyFill="1" applyBorder="1" applyAlignment="1">
      <alignment horizontal="center" vertical="center" textRotation="90" wrapText="1"/>
    </xf>
    <xf numFmtId="0" fontId="16" fillId="0" borderId="19" xfId="9" applyFont="1" applyFill="1" applyBorder="1" applyAlignment="1">
      <alignment horizontal="center" vertical="center" wrapText="1"/>
    </xf>
    <xf numFmtId="0" fontId="16" fillId="0" borderId="21" xfId="9" applyFont="1" applyFill="1" applyBorder="1" applyAlignment="1">
      <alignment horizontal="center" vertical="center" wrapText="1"/>
    </xf>
    <xf numFmtId="0" fontId="16" fillId="0" borderId="6" xfId="9" applyFont="1" applyFill="1" applyBorder="1" applyAlignment="1">
      <alignment horizontal="center" vertical="center" wrapText="1"/>
    </xf>
    <xf numFmtId="0" fontId="16" fillId="0" borderId="12" xfId="9" applyFont="1" applyFill="1" applyBorder="1" applyAlignment="1">
      <alignment horizontal="center" vertical="center" wrapText="1"/>
    </xf>
    <xf numFmtId="0" fontId="16" fillId="0" borderId="8" xfId="9" applyFont="1" applyFill="1" applyBorder="1" applyAlignment="1">
      <alignment horizontal="center" vertical="center" wrapText="1"/>
    </xf>
    <xf numFmtId="0" fontId="16" fillId="0" borderId="13" xfId="9" applyFont="1" applyFill="1" applyBorder="1" applyAlignment="1">
      <alignment horizontal="center" vertical="center" wrapText="1"/>
    </xf>
    <xf numFmtId="0" fontId="16" fillId="0" borderId="0" xfId="9" applyFont="1" applyFill="1" applyAlignment="1">
      <alignment horizontal="center"/>
    </xf>
    <xf numFmtId="0" fontId="16" fillId="0" borderId="14" xfId="9" applyFont="1" applyFill="1" applyBorder="1" applyAlignment="1">
      <alignment horizontal="center" vertical="center" wrapText="1"/>
    </xf>
    <xf numFmtId="0" fontId="16" fillId="0" borderId="15" xfId="9" applyFont="1" applyFill="1" applyBorder="1" applyAlignment="1">
      <alignment horizontal="center" vertical="center" wrapText="1"/>
    </xf>
    <xf numFmtId="0" fontId="16" fillId="0" borderId="0" xfId="9" applyFont="1" applyFill="1" applyAlignment="1">
      <alignment horizontal="center" wrapText="1"/>
    </xf>
    <xf numFmtId="0" fontId="16" fillId="0" borderId="20" xfId="9" applyFont="1" applyFill="1" applyBorder="1" applyAlignment="1">
      <alignment horizontal="center" vertical="center" wrapText="1"/>
    </xf>
    <xf numFmtId="0" fontId="16" fillId="0" borderId="7" xfId="9" applyFont="1" applyFill="1" applyBorder="1" applyAlignment="1">
      <alignment horizontal="center" vertical="center" wrapText="1"/>
    </xf>
    <xf numFmtId="0" fontId="16" fillId="0" borderId="3" xfId="9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top" wrapText="1"/>
    </xf>
    <xf numFmtId="0" fontId="16" fillId="0" borderId="18" xfId="9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/>
    <xf numFmtId="0" fontId="28" fillId="0" borderId="8" xfId="0" applyFont="1" applyBorder="1" applyAlignment="1">
      <alignment horizontal="center" vertical="center" wrapText="1"/>
    </xf>
    <xf numFmtId="0" fontId="29" fillId="2" borderId="18" xfId="48" applyFont="1" applyFill="1" applyBorder="1" applyAlignment="1">
      <alignment horizontal="center" vertical="center" wrapText="1"/>
    </xf>
    <xf numFmtId="165" fontId="29" fillId="2" borderId="18" xfId="45" applyFont="1" applyFill="1" applyBorder="1" applyAlignment="1">
      <alignment horizontal="center" vertical="center" wrapText="1"/>
    </xf>
    <xf numFmtId="4" fontId="29" fillId="0" borderId="18" xfId="49" applyNumberFormat="1" applyFont="1" applyFill="1" applyBorder="1" applyAlignment="1">
      <alignment horizontal="center" vertical="center" wrapText="1"/>
    </xf>
    <xf numFmtId="165" fontId="29" fillId="0" borderId="18" xfId="45" applyFont="1" applyFill="1" applyBorder="1" applyAlignment="1">
      <alignment horizontal="center" vertical="center" wrapText="1"/>
    </xf>
    <xf numFmtId="4" fontId="29" fillId="2" borderId="18" xfId="48" applyNumberFormat="1" applyFont="1" applyFill="1" applyBorder="1" applyAlignment="1">
      <alignment horizontal="center" vertical="center" wrapText="1"/>
    </xf>
    <xf numFmtId="0" fontId="30" fillId="0" borderId="0" xfId="0" applyFont="1"/>
    <xf numFmtId="0" fontId="29" fillId="2" borderId="18" xfId="48" applyFont="1" applyFill="1" applyBorder="1" applyAlignment="1">
      <alignment horizontal="center" vertical="center"/>
    </xf>
    <xf numFmtId="3" fontId="29" fillId="2" borderId="18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1" fillId="4" borderId="19" xfId="0" applyFont="1" applyFill="1" applyBorder="1" applyAlignment="1">
      <alignment horizontal="center" vertical="center" wrapText="1"/>
    </xf>
    <xf numFmtId="0" fontId="31" fillId="4" borderId="21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top" wrapText="1"/>
    </xf>
    <xf numFmtId="0" fontId="32" fillId="0" borderId="18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2" fillId="0" borderId="18" xfId="0" applyFont="1" applyBorder="1" applyAlignment="1">
      <alignment horizontal="left" vertical="top" wrapText="1"/>
    </xf>
    <xf numFmtId="0" fontId="32" fillId="0" borderId="20" xfId="0" applyFont="1" applyBorder="1" applyAlignment="1">
      <alignment horizontal="center" vertical="top" wrapText="1"/>
    </xf>
    <xf numFmtId="165" fontId="32" fillId="0" borderId="20" xfId="45" applyFont="1" applyFill="1" applyBorder="1" applyAlignment="1">
      <alignment horizontal="center" vertical="top" wrapText="1"/>
    </xf>
    <xf numFmtId="0" fontId="32" fillId="0" borderId="18" xfId="0" applyFont="1" applyBorder="1" applyAlignment="1">
      <alignment horizontal="center" vertical="top" wrapText="1"/>
    </xf>
    <xf numFmtId="165" fontId="27" fillId="0" borderId="18" xfId="45" applyFont="1" applyBorder="1" applyAlignment="1">
      <alignment horizontal="center" vertical="top" wrapText="1"/>
    </xf>
    <xf numFmtId="0" fontId="32" fillId="0" borderId="7" xfId="0" applyFont="1" applyBorder="1" applyAlignment="1">
      <alignment horizontal="center" vertical="top" wrapText="1"/>
    </xf>
    <xf numFmtId="0" fontId="32" fillId="0" borderId="20" xfId="0" applyFont="1" applyBorder="1" applyAlignment="1">
      <alignment vertical="top" wrapText="1"/>
    </xf>
    <xf numFmtId="0" fontId="32" fillId="0" borderId="20" xfId="0" applyFont="1" applyBorder="1" applyAlignment="1">
      <alignment horizontal="left" vertical="top" wrapText="1"/>
    </xf>
    <xf numFmtId="0" fontId="32" fillId="0" borderId="7" xfId="0" applyFont="1" applyBorder="1" applyAlignment="1">
      <alignment vertical="top" wrapText="1"/>
    </xf>
    <xf numFmtId="0" fontId="32" fillId="0" borderId="3" xfId="0" applyFont="1" applyBorder="1" applyAlignment="1">
      <alignment horizontal="center" vertical="top" wrapText="1"/>
    </xf>
    <xf numFmtId="0" fontId="32" fillId="0" borderId="3" xfId="0" applyFont="1" applyBorder="1" applyAlignment="1">
      <alignment horizontal="left" vertical="top" wrapText="1"/>
    </xf>
    <xf numFmtId="0" fontId="32" fillId="0" borderId="3" xfId="0" applyFont="1" applyBorder="1" applyAlignment="1">
      <alignment horizontal="center" vertical="top" wrapText="1"/>
    </xf>
    <xf numFmtId="0" fontId="27" fillId="0" borderId="20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0" fontId="27" fillId="0" borderId="18" xfId="0" applyFont="1" applyBorder="1" applyAlignment="1">
      <alignment horizontal="center" vertical="top" wrapText="1"/>
    </xf>
    <xf numFmtId="0" fontId="27" fillId="0" borderId="18" xfId="0" applyFont="1" applyBorder="1" applyAlignment="1">
      <alignment horizontal="left" vertical="top" wrapText="1"/>
    </xf>
    <xf numFmtId="0" fontId="27" fillId="0" borderId="20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32" fillId="0" borderId="3" xfId="0" applyFont="1" applyBorder="1" applyAlignment="1">
      <alignment vertical="top" wrapText="1"/>
    </xf>
    <xf numFmtId="0" fontId="32" fillId="0" borderId="3" xfId="0" applyFont="1" applyBorder="1" applyAlignment="1">
      <alignment vertical="top" wrapText="1"/>
    </xf>
    <xf numFmtId="0" fontId="32" fillId="0" borderId="18" xfId="0" applyFont="1" applyBorder="1" applyAlignment="1">
      <alignment horizontal="center" vertical="top" wrapText="1"/>
    </xf>
    <xf numFmtId="0" fontId="32" fillId="0" borderId="18" xfId="0" applyFont="1" applyBorder="1" applyAlignment="1">
      <alignment horizontal="left" vertical="top" wrapText="1"/>
    </xf>
    <xf numFmtId="0" fontId="31" fillId="0" borderId="18" xfId="0" applyFont="1" applyBorder="1" applyAlignment="1">
      <alignment horizontal="right" vertical="top"/>
    </xf>
    <xf numFmtId="165" fontId="31" fillId="0" borderId="18" xfId="45" applyFont="1" applyFill="1" applyBorder="1" applyAlignment="1">
      <alignment horizontal="center" vertical="top"/>
    </xf>
    <xf numFmtId="0" fontId="31" fillId="0" borderId="18" xfId="0" applyFont="1" applyBorder="1" applyAlignment="1">
      <alignment horizontal="center" vertical="top"/>
    </xf>
    <xf numFmtId="165" fontId="31" fillId="0" borderId="18" xfId="45" applyFont="1" applyBorder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27" fillId="0" borderId="0" xfId="0" applyFont="1" applyAlignment="1">
      <alignment vertical="top" wrapText="1"/>
    </xf>
    <xf numFmtId="0" fontId="27" fillId="0" borderId="0" xfId="0" applyFont="1" applyAlignment="1">
      <alignment horizontal="center" vertical="top" wrapText="1"/>
    </xf>
    <xf numFmtId="0" fontId="27" fillId="0" borderId="0" xfId="0" applyFont="1" applyAlignment="1">
      <alignment horizontal="left" vertical="top" wrapText="1"/>
    </xf>
    <xf numFmtId="165" fontId="27" fillId="0" borderId="0" xfId="45" applyFont="1" applyAlignment="1">
      <alignment horizontal="center" vertical="top"/>
    </xf>
    <xf numFmtId="166" fontId="27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165" fontId="0" fillId="0" borderId="0" xfId="45" applyFont="1" applyAlignment="1">
      <alignment horizontal="center" vertical="top"/>
    </xf>
    <xf numFmtId="0" fontId="33" fillId="4" borderId="19" xfId="0" applyFont="1" applyFill="1" applyBorder="1" applyAlignment="1">
      <alignment horizontal="center" vertical="center"/>
    </xf>
    <xf numFmtId="0" fontId="33" fillId="4" borderId="21" xfId="0" applyFont="1" applyFill="1" applyBorder="1" applyAlignment="1">
      <alignment horizontal="center" vertical="center"/>
    </xf>
    <xf numFmtId="0" fontId="32" fillId="2" borderId="18" xfId="0" applyFont="1" applyFill="1" applyBorder="1" applyAlignment="1">
      <alignment horizontal="center" vertical="top" wrapText="1"/>
    </xf>
    <xf numFmtId="0" fontId="32" fillId="2" borderId="18" xfId="0" applyFont="1" applyFill="1" applyBorder="1" applyAlignment="1">
      <alignment vertical="top" wrapText="1"/>
    </xf>
    <xf numFmtId="165" fontId="32" fillId="0" borderId="18" xfId="45" applyFont="1" applyFill="1" applyBorder="1" applyAlignment="1">
      <alignment horizontal="center" vertical="top" wrapText="1"/>
    </xf>
    <xf numFmtId="165" fontId="27" fillId="0" borderId="18" xfId="45" applyFont="1" applyFill="1" applyBorder="1" applyAlignment="1">
      <alignment horizontal="center" vertical="top"/>
    </xf>
    <xf numFmtId="0" fontId="33" fillId="2" borderId="18" xfId="0" applyFont="1" applyFill="1" applyBorder="1" applyAlignment="1">
      <alignment horizontal="right" vertical="center"/>
    </xf>
    <xf numFmtId="165" fontId="27" fillId="2" borderId="18" xfId="45" applyFont="1" applyFill="1" applyBorder="1" applyAlignment="1">
      <alignment horizontal="center" vertical="top" wrapText="1"/>
    </xf>
    <xf numFmtId="0" fontId="31" fillId="2" borderId="18" xfId="0" applyFont="1" applyFill="1" applyBorder="1" applyAlignment="1">
      <alignment horizontal="center" vertical="top" wrapText="1"/>
    </xf>
    <xf numFmtId="165" fontId="31" fillId="2" borderId="18" xfId="45" applyFont="1" applyFill="1" applyBorder="1" applyAlignment="1">
      <alignment horizontal="center" vertical="top" wrapText="1"/>
    </xf>
    <xf numFmtId="0" fontId="31" fillId="4" borderId="6" xfId="0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vertical="top" wrapText="1"/>
    </xf>
    <xf numFmtId="0" fontId="10" fillId="2" borderId="18" xfId="0" applyFont="1" applyFill="1" applyBorder="1" applyAlignment="1">
      <alignment horizontal="center" vertical="top" wrapText="1"/>
    </xf>
    <xf numFmtId="0" fontId="27" fillId="2" borderId="18" xfId="0" applyFont="1" applyFill="1" applyBorder="1" applyAlignment="1">
      <alignment horizontal="left" vertical="top" wrapText="1"/>
    </xf>
    <xf numFmtId="0" fontId="27" fillId="2" borderId="18" xfId="0" applyFont="1" applyFill="1" applyBorder="1" applyAlignment="1">
      <alignment horizontal="center" vertical="top" wrapText="1"/>
    </xf>
    <xf numFmtId="165" fontId="27" fillId="0" borderId="18" xfId="45" applyFont="1" applyFill="1" applyBorder="1" applyAlignment="1">
      <alignment horizontal="center" vertical="top" wrapText="1"/>
    </xf>
    <xf numFmtId="165" fontId="27" fillId="2" borderId="18" xfId="45" applyFont="1" applyFill="1" applyBorder="1" applyAlignment="1">
      <alignment horizontal="center" vertical="top"/>
    </xf>
    <xf numFmtId="0" fontId="32" fillId="2" borderId="18" xfId="0" applyFont="1" applyFill="1" applyBorder="1" applyAlignment="1">
      <alignment vertical="top" wrapText="1"/>
    </xf>
    <xf numFmtId="0" fontId="32" fillId="2" borderId="18" xfId="0" applyFont="1" applyFill="1" applyBorder="1" applyAlignment="1">
      <alignment horizontal="center" vertical="top" wrapText="1"/>
    </xf>
    <xf numFmtId="0" fontId="32" fillId="0" borderId="7" xfId="0" applyFont="1" applyBorder="1" applyAlignment="1">
      <alignment horizontal="left" vertical="top" wrapText="1"/>
    </xf>
    <xf numFmtId="165" fontId="32" fillId="2" borderId="18" xfId="45" applyFont="1" applyFill="1" applyBorder="1" applyAlignment="1">
      <alignment horizontal="center" vertical="top" wrapText="1"/>
    </xf>
    <xf numFmtId="0" fontId="27" fillId="0" borderId="18" xfId="0" applyFont="1" applyBorder="1" applyAlignment="1">
      <alignment vertical="top" wrapText="1"/>
    </xf>
    <xf numFmtId="0" fontId="29" fillId="4" borderId="19" xfId="0" applyFont="1" applyFill="1" applyBorder="1" applyAlignment="1">
      <alignment horizontal="center" vertical="top"/>
    </xf>
    <xf numFmtId="0" fontId="29" fillId="4" borderId="21" xfId="0" applyFont="1" applyFill="1" applyBorder="1" applyAlignment="1">
      <alignment horizontal="center" vertical="top"/>
    </xf>
    <xf numFmtId="0" fontId="10" fillId="0" borderId="20" xfId="0" applyFont="1" applyBorder="1" applyAlignment="1">
      <alignment horizontal="center" vertical="top" wrapText="1"/>
    </xf>
    <xf numFmtId="0" fontId="27" fillId="0" borderId="20" xfId="0" applyFont="1" applyBorder="1" applyAlignment="1">
      <alignment vertical="top" wrapText="1"/>
    </xf>
    <xf numFmtId="0" fontId="10" fillId="2" borderId="18" xfId="0" applyFont="1" applyFill="1" applyBorder="1" applyAlignment="1">
      <alignment horizontal="left" vertical="top" wrapText="1"/>
    </xf>
    <xf numFmtId="165" fontId="10" fillId="0" borderId="18" xfId="45" applyFont="1" applyBorder="1" applyAlignment="1">
      <alignment horizontal="center" vertical="top"/>
    </xf>
    <xf numFmtId="1" fontId="10" fillId="0" borderId="18" xfId="0" applyNumberFormat="1" applyFont="1" applyBorder="1" applyAlignment="1">
      <alignment horizontal="center" vertical="top"/>
    </xf>
    <xf numFmtId="165" fontId="10" fillId="0" borderId="18" xfId="45" applyFont="1" applyFill="1" applyBorder="1" applyAlignment="1">
      <alignment horizontal="center" vertical="top"/>
    </xf>
    <xf numFmtId="0" fontId="10" fillId="0" borderId="7" xfId="0" applyFont="1" applyBorder="1" applyAlignment="1">
      <alignment horizontal="center" vertical="top" wrapText="1"/>
    </xf>
    <xf numFmtId="0" fontId="27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0" fontId="29" fillId="0" borderId="18" xfId="0" applyFont="1" applyBorder="1" applyAlignment="1">
      <alignment horizontal="right" vertical="top" wrapText="1"/>
    </xf>
    <xf numFmtId="165" fontId="29" fillId="2" borderId="18" xfId="45" applyFont="1" applyFill="1" applyBorder="1" applyAlignment="1">
      <alignment horizontal="center" vertical="top"/>
    </xf>
    <xf numFmtId="166" fontId="29" fillId="0" borderId="18" xfId="45" applyNumberFormat="1" applyFont="1" applyFill="1" applyBorder="1" applyAlignment="1">
      <alignment horizontal="center" vertical="top"/>
    </xf>
    <xf numFmtId="165" fontId="29" fillId="0" borderId="18" xfId="45" applyFont="1" applyFill="1" applyBorder="1" applyAlignment="1">
      <alignment horizontal="center" vertical="top"/>
    </xf>
    <xf numFmtId="0" fontId="29" fillId="4" borderId="19" xfId="0" applyFont="1" applyFill="1" applyBorder="1" applyAlignment="1">
      <alignment horizontal="center" vertical="top" wrapText="1"/>
    </xf>
    <xf numFmtId="0" fontId="29" fillId="4" borderId="21" xfId="0" applyFont="1" applyFill="1" applyBorder="1" applyAlignment="1">
      <alignment horizontal="center" vertical="top" wrapText="1"/>
    </xf>
    <xf numFmtId="0" fontId="29" fillId="4" borderId="6" xfId="0" applyFont="1" applyFill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8" xfId="0" applyFont="1" applyBorder="1" applyAlignment="1">
      <alignment vertical="top" wrapText="1"/>
    </xf>
    <xf numFmtId="0" fontId="10" fillId="0" borderId="18" xfId="45" applyNumberFormat="1" applyFont="1" applyFill="1" applyBorder="1" applyAlignment="1">
      <alignment horizontal="center" vertical="top"/>
    </xf>
    <xf numFmtId="0" fontId="10" fillId="2" borderId="18" xfId="0" applyFont="1" applyFill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0" fontId="10" fillId="2" borderId="18" xfId="0" applyFont="1" applyFill="1" applyBorder="1" applyAlignment="1">
      <alignment horizontal="center" vertical="top" wrapText="1"/>
    </xf>
    <xf numFmtId="0" fontId="10" fillId="2" borderId="18" xfId="0" applyFont="1" applyFill="1" applyBorder="1" applyAlignment="1">
      <alignment horizontal="left" vertical="top" wrapText="1"/>
    </xf>
    <xf numFmtId="0" fontId="10" fillId="2" borderId="20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18" xfId="0" applyFont="1" applyFill="1" applyBorder="1" applyAlignment="1">
      <alignment vertical="top" wrapText="1"/>
    </xf>
    <xf numFmtId="0" fontId="10" fillId="2" borderId="20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166" fontId="10" fillId="0" borderId="18" xfId="45" applyNumberFormat="1" applyFont="1" applyFill="1" applyBorder="1" applyAlignment="1">
      <alignment horizontal="center" vertical="top"/>
    </xf>
    <xf numFmtId="0" fontId="10" fillId="0" borderId="18" xfId="0" applyFont="1" applyBorder="1" applyAlignment="1">
      <alignment horizontal="center" vertical="top" wrapText="1"/>
    </xf>
    <xf numFmtId="0" fontId="29" fillId="0" borderId="18" xfId="0" applyFont="1" applyBorder="1" applyAlignment="1">
      <alignment horizontal="right" vertical="top"/>
    </xf>
  </cellXfs>
  <cellStyles count="50">
    <cellStyle name="Normal_Sheet1" xfId="25"/>
    <cellStyle name="TableStyleLight1" xfId="21"/>
    <cellStyle name="Денежный 2" xfId="40"/>
    <cellStyle name="Обычный" xfId="0" builtinId="0"/>
    <cellStyle name="Обычный 2" xfId="3"/>
    <cellStyle name="Обычный 2 2" xfId="4"/>
    <cellStyle name="Обычный 2 2 2" xfId="31"/>
    <cellStyle name="Обычный 2 2 3" xfId="30"/>
    <cellStyle name="Обычный 2 3" xfId="6"/>
    <cellStyle name="Обычный 2 3 2" xfId="13"/>
    <cellStyle name="Обычный 2 3 2 2" xfId="33"/>
    <cellStyle name="Обычный 2 3 3" xfId="19"/>
    <cellStyle name="Обычный 2 3 5" xfId="11"/>
    <cellStyle name="Обычный 2 4" xfId="16"/>
    <cellStyle name="Обычный 2 4 2" xfId="38"/>
    <cellStyle name="Обычный 2 5" xfId="23"/>
    <cellStyle name="Обычный 2 6" xfId="18"/>
    <cellStyle name="Обычный 2 7" xfId="46"/>
    <cellStyle name="Обычный 2 8" xfId="48"/>
    <cellStyle name="Обычный 3" xfId="1"/>
    <cellStyle name="Обычный 3 2" xfId="35"/>
    <cellStyle name="Обычный 3 3" xfId="9"/>
    <cellStyle name="Обычный 3 4" xfId="26"/>
    <cellStyle name="Обычный 4" xfId="14"/>
    <cellStyle name="Обычный 4 2" xfId="29"/>
    <cellStyle name="Обычный 5" xfId="8"/>
    <cellStyle name="Обычный 5 2" xfId="37"/>
    <cellStyle name="Обычный 6" xfId="5"/>
    <cellStyle name="Обычный 6 2" xfId="12"/>
    <cellStyle name="Обычный 6 2 2" xfId="43"/>
    <cellStyle name="Обычный 6 2 3" xfId="7"/>
    <cellStyle name="Обычный 6 2 3 2" xfId="42"/>
    <cellStyle name="Обычный 6 3" xfId="22"/>
    <cellStyle name="Обычный 6 4" xfId="41"/>
    <cellStyle name="Финансовый 2" xfId="2"/>
    <cellStyle name="Финансовый 2 2" xfId="34"/>
    <cellStyle name="Финансовый 2 2 2" xfId="47"/>
    <cellStyle name="Финансовый 2 3" xfId="24"/>
    <cellStyle name="Финансовый 2 4" xfId="20"/>
    <cellStyle name="Финансовый 2 5" xfId="45"/>
    <cellStyle name="Финансовый 2 6" xfId="49"/>
    <cellStyle name="Финансовый 3" xfId="15"/>
    <cellStyle name="Финансовый 3 2" xfId="36"/>
    <cellStyle name="Финансовый 3 3" xfId="27"/>
    <cellStyle name="Финансовый 3 4" xfId="44"/>
    <cellStyle name="Финансовый 4" xfId="32"/>
    <cellStyle name="Финансовый 5" xfId="39"/>
    <cellStyle name="Финансовый 6" xfId="28"/>
    <cellStyle name="Финансовый 7" xfId="10"/>
    <cellStyle name="Финансовый 8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O86"/>
  <sheetViews>
    <sheetView tabSelected="1" zoomScale="80" zoomScaleNormal="80" workbookViewId="0">
      <pane xSplit="5" ySplit="9" topLeftCell="K10" activePane="bottomRight" state="frozen"/>
      <selection pane="topRight" activeCell="F1" sqref="F1"/>
      <selection pane="bottomLeft" activeCell="A9" sqref="A9"/>
      <selection pane="bottomRight" activeCell="T1" sqref="T1:W1"/>
    </sheetView>
  </sheetViews>
  <sheetFormatPr defaultColWidth="8.85546875" defaultRowHeight="18.75" x14ac:dyDescent="0.3"/>
  <cols>
    <col min="1" max="1" width="6.42578125" style="5" customWidth="1"/>
    <col min="2" max="2" width="43.5703125" style="5" customWidth="1"/>
    <col min="3" max="3" width="8.85546875" style="5" customWidth="1"/>
    <col min="4" max="4" width="9.5703125" style="5" hidden="1" customWidth="1"/>
    <col min="5" max="5" width="11.85546875" style="5" hidden="1" customWidth="1"/>
    <col min="6" max="6" width="9.42578125" style="5" customWidth="1"/>
    <col min="7" max="7" width="10" style="5" customWidth="1"/>
    <col min="8" max="8" width="10.7109375" style="5" bestFit="1" customWidth="1"/>
    <col min="9" max="9" width="9.7109375" style="5" customWidth="1"/>
    <col min="10" max="10" width="9.85546875" style="5" customWidth="1"/>
    <col min="11" max="11" width="11.42578125" style="5" customWidth="1"/>
    <col min="12" max="12" width="12" style="5" customWidth="1"/>
    <col min="13" max="13" width="11.140625" style="5" customWidth="1"/>
    <col min="14" max="14" width="9.140625" style="5" customWidth="1"/>
    <col min="15" max="15" width="11.85546875" style="5" customWidth="1"/>
    <col min="16" max="16" width="11" style="5" customWidth="1"/>
    <col min="17" max="18" width="10.85546875" style="5" customWidth="1"/>
    <col min="19" max="19" width="11.5703125" style="5" customWidth="1"/>
    <col min="20" max="20" width="10.85546875" style="5" customWidth="1"/>
    <col min="21" max="23" width="11.7109375" style="5" customWidth="1"/>
    <col min="24" max="236" width="8.85546875" style="5"/>
    <col min="237" max="237" width="6.42578125" style="5" customWidth="1"/>
    <col min="238" max="238" width="43.5703125" style="5" customWidth="1"/>
    <col min="239" max="239" width="6" style="5" customWidth="1"/>
    <col min="240" max="241" width="0" style="5" hidden="1" customWidth="1"/>
    <col min="242" max="242" width="9.42578125" style="5" customWidth="1"/>
    <col min="243" max="243" width="10" style="5" customWidth="1"/>
    <col min="244" max="244" width="10.7109375" style="5" bestFit="1" customWidth="1"/>
    <col min="245" max="245" width="9.7109375" style="5" customWidth="1"/>
    <col min="246" max="246" width="9.85546875" style="5" customWidth="1"/>
    <col min="247" max="247" width="11.42578125" style="5" customWidth="1"/>
    <col min="248" max="248" width="12" style="5" customWidth="1"/>
    <col min="249" max="249" width="11.140625" style="5" customWidth="1"/>
    <col min="250" max="250" width="9.140625" style="5" customWidth="1"/>
    <col min="251" max="251" width="11.85546875" style="5" customWidth="1"/>
    <col min="252" max="252" width="11" style="5" customWidth="1"/>
    <col min="253" max="253" width="10.85546875" style="5" customWidth="1"/>
    <col min="254" max="254" width="11.5703125" style="5" customWidth="1"/>
    <col min="255" max="255" width="10.85546875" style="5" customWidth="1"/>
    <col min="256" max="257" width="11.7109375" style="5" customWidth="1"/>
    <col min="258" max="258" width="14.42578125" style="5" customWidth="1"/>
    <col min="259" max="260" width="16" style="5" customWidth="1"/>
    <col min="261" max="492" width="8.85546875" style="5"/>
    <col min="493" max="493" width="6.42578125" style="5" customWidth="1"/>
    <col min="494" max="494" width="43.5703125" style="5" customWidth="1"/>
    <col min="495" max="495" width="6" style="5" customWidth="1"/>
    <col min="496" max="497" width="0" style="5" hidden="1" customWidth="1"/>
    <col min="498" max="498" width="9.42578125" style="5" customWidth="1"/>
    <col min="499" max="499" width="10" style="5" customWidth="1"/>
    <col min="500" max="500" width="10.7109375" style="5" bestFit="1" customWidth="1"/>
    <col min="501" max="501" width="9.7109375" style="5" customWidth="1"/>
    <col min="502" max="502" width="9.85546875" style="5" customWidth="1"/>
    <col min="503" max="503" width="11.42578125" style="5" customWidth="1"/>
    <col min="504" max="504" width="12" style="5" customWidth="1"/>
    <col min="505" max="505" width="11.140625" style="5" customWidth="1"/>
    <col min="506" max="506" width="9.140625" style="5" customWidth="1"/>
    <col min="507" max="507" width="11.85546875" style="5" customWidth="1"/>
    <col min="508" max="508" width="11" style="5" customWidth="1"/>
    <col min="509" max="509" width="10.85546875" style="5" customWidth="1"/>
    <col min="510" max="510" width="11.5703125" style="5" customWidth="1"/>
    <col min="511" max="511" width="10.85546875" style="5" customWidth="1"/>
    <col min="512" max="513" width="11.7109375" style="5" customWidth="1"/>
    <col min="514" max="514" width="14.42578125" style="5" customWidth="1"/>
    <col min="515" max="516" width="16" style="5" customWidth="1"/>
    <col min="517" max="748" width="8.85546875" style="5"/>
    <col min="749" max="749" width="6.42578125" style="5" customWidth="1"/>
    <col min="750" max="750" width="43.5703125" style="5" customWidth="1"/>
    <col min="751" max="751" width="6" style="5" customWidth="1"/>
    <col min="752" max="753" width="0" style="5" hidden="1" customWidth="1"/>
    <col min="754" max="754" width="9.42578125" style="5" customWidth="1"/>
    <col min="755" max="755" width="10" style="5" customWidth="1"/>
    <col min="756" max="756" width="10.7109375" style="5" bestFit="1" customWidth="1"/>
    <col min="757" max="757" width="9.7109375" style="5" customWidth="1"/>
    <col min="758" max="758" width="9.85546875" style="5" customWidth="1"/>
    <col min="759" max="759" width="11.42578125" style="5" customWidth="1"/>
    <col min="760" max="760" width="12" style="5" customWidth="1"/>
    <col min="761" max="761" width="11.140625" style="5" customWidth="1"/>
    <col min="762" max="762" width="9.140625" style="5" customWidth="1"/>
    <col min="763" max="763" width="11.85546875" style="5" customWidth="1"/>
    <col min="764" max="764" width="11" style="5" customWidth="1"/>
    <col min="765" max="765" width="10.85546875" style="5" customWidth="1"/>
    <col min="766" max="766" width="11.5703125" style="5" customWidth="1"/>
    <col min="767" max="767" width="10.85546875" style="5" customWidth="1"/>
    <col min="768" max="769" width="11.7109375" style="5" customWidth="1"/>
    <col min="770" max="770" width="14.42578125" style="5" customWidth="1"/>
    <col min="771" max="772" width="16" style="5" customWidth="1"/>
    <col min="773" max="1004" width="8.85546875" style="5"/>
    <col min="1005" max="1005" width="6.42578125" style="5" customWidth="1"/>
    <col min="1006" max="1006" width="43.5703125" style="5" customWidth="1"/>
    <col min="1007" max="1007" width="6" style="5" customWidth="1"/>
    <col min="1008" max="1009" width="0" style="5" hidden="1" customWidth="1"/>
    <col min="1010" max="1010" width="9.42578125" style="5" customWidth="1"/>
    <col min="1011" max="1011" width="10" style="5" customWidth="1"/>
    <col min="1012" max="1012" width="10.7109375" style="5" bestFit="1" customWidth="1"/>
    <col min="1013" max="1013" width="9.7109375" style="5" customWidth="1"/>
    <col min="1014" max="1014" width="9.85546875" style="5" customWidth="1"/>
    <col min="1015" max="1015" width="11.42578125" style="5" customWidth="1"/>
    <col min="1016" max="1016" width="12" style="5" customWidth="1"/>
    <col min="1017" max="1017" width="11.140625" style="5" customWidth="1"/>
    <col min="1018" max="1018" width="9.140625" style="5" customWidth="1"/>
    <col min="1019" max="1019" width="11.85546875" style="5" customWidth="1"/>
    <col min="1020" max="1020" width="11" style="5" customWidth="1"/>
    <col min="1021" max="1021" width="10.85546875" style="5" customWidth="1"/>
    <col min="1022" max="1022" width="11.5703125" style="5" customWidth="1"/>
    <col min="1023" max="1023" width="10.85546875" style="5" customWidth="1"/>
    <col min="1024" max="1025" width="11.7109375" style="5" customWidth="1"/>
    <col min="1026" max="1026" width="14.42578125" style="5" customWidth="1"/>
    <col min="1027" max="1028" width="16" style="5" customWidth="1"/>
    <col min="1029" max="1260" width="8.85546875" style="5"/>
    <col min="1261" max="1261" width="6.42578125" style="5" customWidth="1"/>
    <col min="1262" max="1262" width="43.5703125" style="5" customWidth="1"/>
    <col min="1263" max="1263" width="6" style="5" customWidth="1"/>
    <col min="1264" max="1265" width="0" style="5" hidden="1" customWidth="1"/>
    <col min="1266" max="1266" width="9.42578125" style="5" customWidth="1"/>
    <col min="1267" max="1267" width="10" style="5" customWidth="1"/>
    <col min="1268" max="1268" width="10.7109375" style="5" bestFit="1" customWidth="1"/>
    <col min="1269" max="1269" width="9.7109375" style="5" customWidth="1"/>
    <col min="1270" max="1270" width="9.85546875" style="5" customWidth="1"/>
    <col min="1271" max="1271" width="11.42578125" style="5" customWidth="1"/>
    <col min="1272" max="1272" width="12" style="5" customWidth="1"/>
    <col min="1273" max="1273" width="11.140625" style="5" customWidth="1"/>
    <col min="1274" max="1274" width="9.140625" style="5" customWidth="1"/>
    <col min="1275" max="1275" width="11.85546875" style="5" customWidth="1"/>
    <col min="1276" max="1276" width="11" style="5" customWidth="1"/>
    <col min="1277" max="1277" width="10.85546875" style="5" customWidth="1"/>
    <col min="1278" max="1278" width="11.5703125" style="5" customWidth="1"/>
    <col min="1279" max="1279" width="10.85546875" style="5" customWidth="1"/>
    <col min="1280" max="1281" width="11.7109375" style="5" customWidth="1"/>
    <col min="1282" max="1282" width="14.42578125" style="5" customWidth="1"/>
    <col min="1283" max="1284" width="16" style="5" customWidth="1"/>
    <col min="1285" max="1516" width="8.85546875" style="5"/>
    <col min="1517" max="1517" width="6.42578125" style="5" customWidth="1"/>
    <col min="1518" max="1518" width="43.5703125" style="5" customWidth="1"/>
    <col min="1519" max="1519" width="6" style="5" customWidth="1"/>
    <col min="1520" max="1521" width="0" style="5" hidden="1" customWidth="1"/>
    <col min="1522" max="1522" width="9.42578125" style="5" customWidth="1"/>
    <col min="1523" max="1523" width="10" style="5" customWidth="1"/>
    <col min="1524" max="1524" width="10.7109375" style="5" bestFit="1" customWidth="1"/>
    <col min="1525" max="1525" width="9.7109375" style="5" customWidth="1"/>
    <col min="1526" max="1526" width="9.85546875" style="5" customWidth="1"/>
    <col min="1527" max="1527" width="11.42578125" style="5" customWidth="1"/>
    <col min="1528" max="1528" width="12" style="5" customWidth="1"/>
    <col min="1529" max="1529" width="11.140625" style="5" customWidth="1"/>
    <col min="1530" max="1530" width="9.140625" style="5" customWidth="1"/>
    <col min="1531" max="1531" width="11.85546875" style="5" customWidth="1"/>
    <col min="1532" max="1532" width="11" style="5" customWidth="1"/>
    <col min="1533" max="1533" width="10.85546875" style="5" customWidth="1"/>
    <col min="1534" max="1534" width="11.5703125" style="5" customWidth="1"/>
    <col min="1535" max="1535" width="10.85546875" style="5" customWidth="1"/>
    <col min="1536" max="1537" width="11.7109375" style="5" customWidth="1"/>
    <col min="1538" max="1538" width="14.42578125" style="5" customWidth="1"/>
    <col min="1539" max="1540" width="16" style="5" customWidth="1"/>
    <col min="1541" max="1772" width="8.85546875" style="5"/>
    <col min="1773" max="1773" width="6.42578125" style="5" customWidth="1"/>
    <col min="1774" max="1774" width="43.5703125" style="5" customWidth="1"/>
    <col min="1775" max="1775" width="6" style="5" customWidth="1"/>
    <col min="1776" max="1777" width="0" style="5" hidden="1" customWidth="1"/>
    <col min="1778" max="1778" width="9.42578125" style="5" customWidth="1"/>
    <col min="1779" max="1779" width="10" style="5" customWidth="1"/>
    <col min="1780" max="1780" width="10.7109375" style="5" bestFit="1" customWidth="1"/>
    <col min="1781" max="1781" width="9.7109375" style="5" customWidth="1"/>
    <col min="1782" max="1782" width="9.85546875" style="5" customWidth="1"/>
    <col min="1783" max="1783" width="11.42578125" style="5" customWidth="1"/>
    <col min="1784" max="1784" width="12" style="5" customWidth="1"/>
    <col min="1785" max="1785" width="11.140625" style="5" customWidth="1"/>
    <col min="1786" max="1786" width="9.140625" style="5" customWidth="1"/>
    <col min="1787" max="1787" width="11.85546875" style="5" customWidth="1"/>
    <col min="1788" max="1788" width="11" style="5" customWidth="1"/>
    <col min="1789" max="1789" width="10.85546875" style="5" customWidth="1"/>
    <col min="1790" max="1790" width="11.5703125" style="5" customWidth="1"/>
    <col min="1791" max="1791" width="10.85546875" style="5" customWidth="1"/>
    <col min="1792" max="1793" width="11.7109375" style="5" customWidth="1"/>
    <col min="1794" max="1794" width="14.42578125" style="5" customWidth="1"/>
    <col min="1795" max="1796" width="16" style="5" customWidth="1"/>
    <col min="1797" max="2028" width="8.85546875" style="5"/>
    <col min="2029" max="2029" width="6.42578125" style="5" customWidth="1"/>
    <col min="2030" max="2030" width="43.5703125" style="5" customWidth="1"/>
    <col min="2031" max="2031" width="6" style="5" customWidth="1"/>
    <col min="2032" max="2033" width="0" style="5" hidden="1" customWidth="1"/>
    <col min="2034" max="2034" width="9.42578125" style="5" customWidth="1"/>
    <col min="2035" max="2035" width="10" style="5" customWidth="1"/>
    <col min="2036" max="2036" width="10.7109375" style="5" bestFit="1" customWidth="1"/>
    <col min="2037" max="2037" width="9.7109375" style="5" customWidth="1"/>
    <col min="2038" max="2038" width="9.85546875" style="5" customWidth="1"/>
    <col min="2039" max="2039" width="11.42578125" style="5" customWidth="1"/>
    <col min="2040" max="2040" width="12" style="5" customWidth="1"/>
    <col min="2041" max="2041" width="11.140625" style="5" customWidth="1"/>
    <col min="2042" max="2042" width="9.140625" style="5" customWidth="1"/>
    <col min="2043" max="2043" width="11.85546875" style="5" customWidth="1"/>
    <col min="2044" max="2044" width="11" style="5" customWidth="1"/>
    <col min="2045" max="2045" width="10.85546875" style="5" customWidth="1"/>
    <col min="2046" max="2046" width="11.5703125" style="5" customWidth="1"/>
    <col min="2047" max="2047" width="10.85546875" style="5" customWidth="1"/>
    <col min="2048" max="2049" width="11.7109375" style="5" customWidth="1"/>
    <col min="2050" max="2050" width="14.42578125" style="5" customWidth="1"/>
    <col min="2051" max="2052" width="16" style="5" customWidth="1"/>
    <col min="2053" max="2284" width="8.85546875" style="5"/>
    <col min="2285" max="2285" width="6.42578125" style="5" customWidth="1"/>
    <col min="2286" max="2286" width="43.5703125" style="5" customWidth="1"/>
    <col min="2287" max="2287" width="6" style="5" customWidth="1"/>
    <col min="2288" max="2289" width="0" style="5" hidden="1" customWidth="1"/>
    <col min="2290" max="2290" width="9.42578125" style="5" customWidth="1"/>
    <col min="2291" max="2291" width="10" style="5" customWidth="1"/>
    <col min="2292" max="2292" width="10.7109375" style="5" bestFit="1" customWidth="1"/>
    <col min="2293" max="2293" width="9.7109375" style="5" customWidth="1"/>
    <col min="2294" max="2294" width="9.85546875" style="5" customWidth="1"/>
    <col min="2295" max="2295" width="11.42578125" style="5" customWidth="1"/>
    <col min="2296" max="2296" width="12" style="5" customWidth="1"/>
    <col min="2297" max="2297" width="11.140625" style="5" customWidth="1"/>
    <col min="2298" max="2298" width="9.140625" style="5" customWidth="1"/>
    <col min="2299" max="2299" width="11.85546875" style="5" customWidth="1"/>
    <col min="2300" max="2300" width="11" style="5" customWidth="1"/>
    <col min="2301" max="2301" width="10.85546875" style="5" customWidth="1"/>
    <col min="2302" max="2302" width="11.5703125" style="5" customWidth="1"/>
    <col min="2303" max="2303" width="10.85546875" style="5" customWidth="1"/>
    <col min="2304" max="2305" width="11.7109375" style="5" customWidth="1"/>
    <col min="2306" max="2306" width="14.42578125" style="5" customWidth="1"/>
    <col min="2307" max="2308" width="16" style="5" customWidth="1"/>
    <col min="2309" max="2540" width="8.85546875" style="5"/>
    <col min="2541" max="2541" width="6.42578125" style="5" customWidth="1"/>
    <col min="2542" max="2542" width="43.5703125" style="5" customWidth="1"/>
    <col min="2543" max="2543" width="6" style="5" customWidth="1"/>
    <col min="2544" max="2545" width="0" style="5" hidden="1" customWidth="1"/>
    <col min="2546" max="2546" width="9.42578125" style="5" customWidth="1"/>
    <col min="2547" max="2547" width="10" style="5" customWidth="1"/>
    <col min="2548" max="2548" width="10.7109375" style="5" bestFit="1" customWidth="1"/>
    <col min="2549" max="2549" width="9.7109375" style="5" customWidth="1"/>
    <col min="2550" max="2550" width="9.85546875" style="5" customWidth="1"/>
    <col min="2551" max="2551" width="11.42578125" style="5" customWidth="1"/>
    <col min="2552" max="2552" width="12" style="5" customWidth="1"/>
    <col min="2553" max="2553" width="11.140625" style="5" customWidth="1"/>
    <col min="2554" max="2554" width="9.140625" style="5" customWidth="1"/>
    <col min="2555" max="2555" width="11.85546875" style="5" customWidth="1"/>
    <col min="2556" max="2556" width="11" style="5" customWidth="1"/>
    <col min="2557" max="2557" width="10.85546875" style="5" customWidth="1"/>
    <col min="2558" max="2558" width="11.5703125" style="5" customWidth="1"/>
    <col min="2559" max="2559" width="10.85546875" style="5" customWidth="1"/>
    <col min="2560" max="2561" width="11.7109375" style="5" customWidth="1"/>
    <col min="2562" max="2562" width="14.42578125" style="5" customWidth="1"/>
    <col min="2563" max="2564" width="16" style="5" customWidth="1"/>
    <col min="2565" max="2796" width="8.85546875" style="5"/>
    <col min="2797" max="2797" width="6.42578125" style="5" customWidth="1"/>
    <col min="2798" max="2798" width="43.5703125" style="5" customWidth="1"/>
    <col min="2799" max="2799" width="6" style="5" customWidth="1"/>
    <col min="2800" max="2801" width="0" style="5" hidden="1" customWidth="1"/>
    <col min="2802" max="2802" width="9.42578125" style="5" customWidth="1"/>
    <col min="2803" max="2803" width="10" style="5" customWidth="1"/>
    <col min="2804" max="2804" width="10.7109375" style="5" bestFit="1" customWidth="1"/>
    <col min="2805" max="2805" width="9.7109375" style="5" customWidth="1"/>
    <col min="2806" max="2806" width="9.85546875" style="5" customWidth="1"/>
    <col min="2807" max="2807" width="11.42578125" style="5" customWidth="1"/>
    <col min="2808" max="2808" width="12" style="5" customWidth="1"/>
    <col min="2809" max="2809" width="11.140625" style="5" customWidth="1"/>
    <col min="2810" max="2810" width="9.140625" style="5" customWidth="1"/>
    <col min="2811" max="2811" width="11.85546875" style="5" customWidth="1"/>
    <col min="2812" max="2812" width="11" style="5" customWidth="1"/>
    <col min="2813" max="2813" width="10.85546875" style="5" customWidth="1"/>
    <col min="2814" max="2814" width="11.5703125" style="5" customWidth="1"/>
    <col min="2815" max="2815" width="10.85546875" style="5" customWidth="1"/>
    <col min="2816" max="2817" width="11.7109375" style="5" customWidth="1"/>
    <col min="2818" max="2818" width="14.42578125" style="5" customWidth="1"/>
    <col min="2819" max="2820" width="16" style="5" customWidth="1"/>
    <col min="2821" max="3052" width="8.85546875" style="5"/>
    <col min="3053" max="3053" width="6.42578125" style="5" customWidth="1"/>
    <col min="3054" max="3054" width="43.5703125" style="5" customWidth="1"/>
    <col min="3055" max="3055" width="6" style="5" customWidth="1"/>
    <col min="3056" max="3057" width="0" style="5" hidden="1" customWidth="1"/>
    <col min="3058" max="3058" width="9.42578125" style="5" customWidth="1"/>
    <col min="3059" max="3059" width="10" style="5" customWidth="1"/>
    <col min="3060" max="3060" width="10.7109375" style="5" bestFit="1" customWidth="1"/>
    <col min="3061" max="3061" width="9.7109375" style="5" customWidth="1"/>
    <col min="3062" max="3062" width="9.85546875" style="5" customWidth="1"/>
    <col min="3063" max="3063" width="11.42578125" style="5" customWidth="1"/>
    <col min="3064" max="3064" width="12" style="5" customWidth="1"/>
    <col min="3065" max="3065" width="11.140625" style="5" customWidth="1"/>
    <col min="3066" max="3066" width="9.140625" style="5" customWidth="1"/>
    <col min="3067" max="3067" width="11.85546875" style="5" customWidth="1"/>
    <col min="3068" max="3068" width="11" style="5" customWidth="1"/>
    <col min="3069" max="3069" width="10.85546875" style="5" customWidth="1"/>
    <col min="3070" max="3070" width="11.5703125" style="5" customWidth="1"/>
    <col min="3071" max="3071" width="10.85546875" style="5" customWidth="1"/>
    <col min="3072" max="3073" width="11.7109375" style="5" customWidth="1"/>
    <col min="3074" max="3074" width="14.42578125" style="5" customWidth="1"/>
    <col min="3075" max="3076" width="16" style="5" customWidth="1"/>
    <col min="3077" max="3308" width="8.85546875" style="5"/>
    <col min="3309" max="3309" width="6.42578125" style="5" customWidth="1"/>
    <col min="3310" max="3310" width="43.5703125" style="5" customWidth="1"/>
    <col min="3311" max="3311" width="6" style="5" customWidth="1"/>
    <col min="3312" max="3313" width="0" style="5" hidden="1" customWidth="1"/>
    <col min="3314" max="3314" width="9.42578125" style="5" customWidth="1"/>
    <col min="3315" max="3315" width="10" style="5" customWidth="1"/>
    <col min="3316" max="3316" width="10.7109375" style="5" bestFit="1" customWidth="1"/>
    <col min="3317" max="3317" width="9.7109375" style="5" customWidth="1"/>
    <col min="3318" max="3318" width="9.85546875" style="5" customWidth="1"/>
    <col min="3319" max="3319" width="11.42578125" style="5" customWidth="1"/>
    <col min="3320" max="3320" width="12" style="5" customWidth="1"/>
    <col min="3321" max="3321" width="11.140625" style="5" customWidth="1"/>
    <col min="3322" max="3322" width="9.140625" style="5" customWidth="1"/>
    <col min="3323" max="3323" width="11.85546875" style="5" customWidth="1"/>
    <col min="3324" max="3324" width="11" style="5" customWidth="1"/>
    <col min="3325" max="3325" width="10.85546875" style="5" customWidth="1"/>
    <col min="3326" max="3326" width="11.5703125" style="5" customWidth="1"/>
    <col min="3327" max="3327" width="10.85546875" style="5" customWidth="1"/>
    <col min="3328" max="3329" width="11.7109375" style="5" customWidth="1"/>
    <col min="3330" max="3330" width="14.42578125" style="5" customWidth="1"/>
    <col min="3331" max="3332" width="16" style="5" customWidth="1"/>
    <col min="3333" max="3564" width="8.85546875" style="5"/>
    <col min="3565" max="3565" width="6.42578125" style="5" customWidth="1"/>
    <col min="3566" max="3566" width="43.5703125" style="5" customWidth="1"/>
    <col min="3567" max="3567" width="6" style="5" customWidth="1"/>
    <col min="3568" max="3569" width="0" style="5" hidden="1" customWidth="1"/>
    <col min="3570" max="3570" width="9.42578125" style="5" customWidth="1"/>
    <col min="3571" max="3571" width="10" style="5" customWidth="1"/>
    <col min="3572" max="3572" width="10.7109375" style="5" bestFit="1" customWidth="1"/>
    <col min="3573" max="3573" width="9.7109375" style="5" customWidth="1"/>
    <col min="3574" max="3574" width="9.85546875" style="5" customWidth="1"/>
    <col min="3575" max="3575" width="11.42578125" style="5" customWidth="1"/>
    <col min="3576" max="3576" width="12" style="5" customWidth="1"/>
    <col min="3577" max="3577" width="11.140625" style="5" customWidth="1"/>
    <col min="3578" max="3578" width="9.140625" style="5" customWidth="1"/>
    <col min="3579" max="3579" width="11.85546875" style="5" customWidth="1"/>
    <col min="3580" max="3580" width="11" style="5" customWidth="1"/>
    <col min="3581" max="3581" width="10.85546875" style="5" customWidth="1"/>
    <col min="3582" max="3582" width="11.5703125" style="5" customWidth="1"/>
    <col min="3583" max="3583" width="10.85546875" style="5" customWidth="1"/>
    <col min="3584" max="3585" width="11.7109375" style="5" customWidth="1"/>
    <col min="3586" max="3586" width="14.42578125" style="5" customWidth="1"/>
    <col min="3587" max="3588" width="16" style="5" customWidth="1"/>
    <col min="3589" max="3820" width="8.85546875" style="5"/>
    <col min="3821" max="3821" width="6.42578125" style="5" customWidth="1"/>
    <col min="3822" max="3822" width="43.5703125" style="5" customWidth="1"/>
    <col min="3823" max="3823" width="6" style="5" customWidth="1"/>
    <col min="3824" max="3825" width="0" style="5" hidden="1" customWidth="1"/>
    <col min="3826" max="3826" width="9.42578125" style="5" customWidth="1"/>
    <col min="3827" max="3827" width="10" style="5" customWidth="1"/>
    <col min="3828" max="3828" width="10.7109375" style="5" bestFit="1" customWidth="1"/>
    <col min="3829" max="3829" width="9.7109375" style="5" customWidth="1"/>
    <col min="3830" max="3830" width="9.85546875" style="5" customWidth="1"/>
    <col min="3831" max="3831" width="11.42578125" style="5" customWidth="1"/>
    <col min="3832" max="3832" width="12" style="5" customWidth="1"/>
    <col min="3833" max="3833" width="11.140625" style="5" customWidth="1"/>
    <col min="3834" max="3834" width="9.140625" style="5" customWidth="1"/>
    <col min="3835" max="3835" width="11.85546875" style="5" customWidth="1"/>
    <col min="3836" max="3836" width="11" style="5" customWidth="1"/>
    <col min="3837" max="3837" width="10.85546875" style="5" customWidth="1"/>
    <col min="3838" max="3838" width="11.5703125" style="5" customWidth="1"/>
    <col min="3839" max="3839" width="10.85546875" style="5" customWidth="1"/>
    <col min="3840" max="3841" width="11.7109375" style="5" customWidth="1"/>
    <col min="3842" max="3842" width="14.42578125" style="5" customWidth="1"/>
    <col min="3843" max="3844" width="16" style="5" customWidth="1"/>
    <col min="3845" max="4076" width="8.85546875" style="5"/>
    <col min="4077" max="4077" width="6.42578125" style="5" customWidth="1"/>
    <col min="4078" max="4078" width="43.5703125" style="5" customWidth="1"/>
    <col min="4079" max="4079" width="6" style="5" customWidth="1"/>
    <col min="4080" max="4081" width="0" style="5" hidden="1" customWidth="1"/>
    <col min="4082" max="4082" width="9.42578125" style="5" customWidth="1"/>
    <col min="4083" max="4083" width="10" style="5" customWidth="1"/>
    <col min="4084" max="4084" width="10.7109375" style="5" bestFit="1" customWidth="1"/>
    <col min="4085" max="4085" width="9.7109375" style="5" customWidth="1"/>
    <col min="4086" max="4086" width="9.85546875" style="5" customWidth="1"/>
    <col min="4087" max="4087" width="11.42578125" style="5" customWidth="1"/>
    <col min="4088" max="4088" width="12" style="5" customWidth="1"/>
    <col min="4089" max="4089" width="11.140625" style="5" customWidth="1"/>
    <col min="4090" max="4090" width="9.140625" style="5" customWidth="1"/>
    <col min="4091" max="4091" width="11.85546875" style="5" customWidth="1"/>
    <col min="4092" max="4092" width="11" style="5" customWidth="1"/>
    <col min="4093" max="4093" width="10.85546875" style="5" customWidth="1"/>
    <col min="4094" max="4094" width="11.5703125" style="5" customWidth="1"/>
    <col min="4095" max="4095" width="10.85546875" style="5" customWidth="1"/>
    <col min="4096" max="4097" width="11.7109375" style="5" customWidth="1"/>
    <col min="4098" max="4098" width="14.42578125" style="5" customWidth="1"/>
    <col min="4099" max="4100" width="16" style="5" customWidth="1"/>
    <col min="4101" max="4332" width="8.85546875" style="5"/>
    <col min="4333" max="4333" width="6.42578125" style="5" customWidth="1"/>
    <col min="4334" max="4334" width="43.5703125" style="5" customWidth="1"/>
    <col min="4335" max="4335" width="6" style="5" customWidth="1"/>
    <col min="4336" max="4337" width="0" style="5" hidden="1" customWidth="1"/>
    <col min="4338" max="4338" width="9.42578125" style="5" customWidth="1"/>
    <col min="4339" max="4339" width="10" style="5" customWidth="1"/>
    <col min="4340" max="4340" width="10.7109375" style="5" bestFit="1" customWidth="1"/>
    <col min="4341" max="4341" width="9.7109375" style="5" customWidth="1"/>
    <col min="4342" max="4342" width="9.85546875" style="5" customWidth="1"/>
    <col min="4343" max="4343" width="11.42578125" style="5" customWidth="1"/>
    <col min="4344" max="4344" width="12" style="5" customWidth="1"/>
    <col min="4345" max="4345" width="11.140625" style="5" customWidth="1"/>
    <col min="4346" max="4346" width="9.140625" style="5" customWidth="1"/>
    <col min="4347" max="4347" width="11.85546875" style="5" customWidth="1"/>
    <col min="4348" max="4348" width="11" style="5" customWidth="1"/>
    <col min="4349" max="4349" width="10.85546875" style="5" customWidth="1"/>
    <col min="4350" max="4350" width="11.5703125" style="5" customWidth="1"/>
    <col min="4351" max="4351" width="10.85546875" style="5" customWidth="1"/>
    <col min="4352" max="4353" width="11.7109375" style="5" customWidth="1"/>
    <col min="4354" max="4354" width="14.42578125" style="5" customWidth="1"/>
    <col min="4355" max="4356" width="16" style="5" customWidth="1"/>
    <col min="4357" max="4588" width="8.85546875" style="5"/>
    <col min="4589" max="4589" width="6.42578125" style="5" customWidth="1"/>
    <col min="4590" max="4590" width="43.5703125" style="5" customWidth="1"/>
    <col min="4591" max="4591" width="6" style="5" customWidth="1"/>
    <col min="4592" max="4593" width="0" style="5" hidden="1" customWidth="1"/>
    <col min="4594" max="4594" width="9.42578125" style="5" customWidth="1"/>
    <col min="4595" max="4595" width="10" style="5" customWidth="1"/>
    <col min="4596" max="4596" width="10.7109375" style="5" bestFit="1" customWidth="1"/>
    <col min="4597" max="4597" width="9.7109375" style="5" customWidth="1"/>
    <col min="4598" max="4598" width="9.85546875" style="5" customWidth="1"/>
    <col min="4599" max="4599" width="11.42578125" style="5" customWidth="1"/>
    <col min="4600" max="4600" width="12" style="5" customWidth="1"/>
    <col min="4601" max="4601" width="11.140625" style="5" customWidth="1"/>
    <col min="4602" max="4602" width="9.140625" style="5" customWidth="1"/>
    <col min="4603" max="4603" width="11.85546875" style="5" customWidth="1"/>
    <col min="4604" max="4604" width="11" style="5" customWidth="1"/>
    <col min="4605" max="4605" width="10.85546875" style="5" customWidth="1"/>
    <col min="4606" max="4606" width="11.5703125" style="5" customWidth="1"/>
    <col min="4607" max="4607" width="10.85546875" style="5" customWidth="1"/>
    <col min="4608" max="4609" width="11.7109375" style="5" customWidth="1"/>
    <col min="4610" max="4610" width="14.42578125" style="5" customWidth="1"/>
    <col min="4611" max="4612" width="16" style="5" customWidth="1"/>
    <col min="4613" max="4844" width="8.85546875" style="5"/>
    <col min="4845" max="4845" width="6.42578125" style="5" customWidth="1"/>
    <col min="4846" max="4846" width="43.5703125" style="5" customWidth="1"/>
    <col min="4847" max="4847" width="6" style="5" customWidth="1"/>
    <col min="4848" max="4849" width="0" style="5" hidden="1" customWidth="1"/>
    <col min="4850" max="4850" width="9.42578125" style="5" customWidth="1"/>
    <col min="4851" max="4851" width="10" style="5" customWidth="1"/>
    <col min="4852" max="4852" width="10.7109375" style="5" bestFit="1" customWidth="1"/>
    <col min="4853" max="4853" width="9.7109375" style="5" customWidth="1"/>
    <col min="4854" max="4854" width="9.85546875" style="5" customWidth="1"/>
    <col min="4855" max="4855" width="11.42578125" style="5" customWidth="1"/>
    <col min="4856" max="4856" width="12" style="5" customWidth="1"/>
    <col min="4857" max="4857" width="11.140625" style="5" customWidth="1"/>
    <col min="4858" max="4858" width="9.140625" style="5" customWidth="1"/>
    <col min="4859" max="4859" width="11.85546875" style="5" customWidth="1"/>
    <col min="4860" max="4860" width="11" style="5" customWidth="1"/>
    <col min="4861" max="4861" width="10.85546875" style="5" customWidth="1"/>
    <col min="4862" max="4862" width="11.5703125" style="5" customWidth="1"/>
    <col min="4863" max="4863" width="10.85546875" style="5" customWidth="1"/>
    <col min="4864" max="4865" width="11.7109375" style="5" customWidth="1"/>
    <col min="4866" max="4866" width="14.42578125" style="5" customWidth="1"/>
    <col min="4867" max="4868" width="16" style="5" customWidth="1"/>
    <col min="4869" max="5100" width="8.85546875" style="5"/>
    <col min="5101" max="5101" width="6.42578125" style="5" customWidth="1"/>
    <col min="5102" max="5102" width="43.5703125" style="5" customWidth="1"/>
    <col min="5103" max="5103" width="6" style="5" customWidth="1"/>
    <col min="5104" max="5105" width="0" style="5" hidden="1" customWidth="1"/>
    <col min="5106" max="5106" width="9.42578125" style="5" customWidth="1"/>
    <col min="5107" max="5107" width="10" style="5" customWidth="1"/>
    <col min="5108" max="5108" width="10.7109375" style="5" bestFit="1" customWidth="1"/>
    <col min="5109" max="5109" width="9.7109375" style="5" customWidth="1"/>
    <col min="5110" max="5110" width="9.85546875" style="5" customWidth="1"/>
    <col min="5111" max="5111" width="11.42578125" style="5" customWidth="1"/>
    <col min="5112" max="5112" width="12" style="5" customWidth="1"/>
    <col min="5113" max="5113" width="11.140625" style="5" customWidth="1"/>
    <col min="5114" max="5114" width="9.140625" style="5" customWidth="1"/>
    <col min="5115" max="5115" width="11.85546875" style="5" customWidth="1"/>
    <col min="5116" max="5116" width="11" style="5" customWidth="1"/>
    <col min="5117" max="5117" width="10.85546875" style="5" customWidth="1"/>
    <col min="5118" max="5118" width="11.5703125" style="5" customWidth="1"/>
    <col min="5119" max="5119" width="10.85546875" style="5" customWidth="1"/>
    <col min="5120" max="5121" width="11.7109375" style="5" customWidth="1"/>
    <col min="5122" max="5122" width="14.42578125" style="5" customWidth="1"/>
    <col min="5123" max="5124" width="16" style="5" customWidth="1"/>
    <col min="5125" max="5356" width="8.85546875" style="5"/>
    <col min="5357" max="5357" width="6.42578125" style="5" customWidth="1"/>
    <col min="5358" max="5358" width="43.5703125" style="5" customWidth="1"/>
    <col min="5359" max="5359" width="6" style="5" customWidth="1"/>
    <col min="5360" max="5361" width="0" style="5" hidden="1" customWidth="1"/>
    <col min="5362" max="5362" width="9.42578125" style="5" customWidth="1"/>
    <col min="5363" max="5363" width="10" style="5" customWidth="1"/>
    <col min="5364" max="5364" width="10.7109375" style="5" bestFit="1" customWidth="1"/>
    <col min="5365" max="5365" width="9.7109375" style="5" customWidth="1"/>
    <col min="5366" max="5366" width="9.85546875" style="5" customWidth="1"/>
    <col min="5367" max="5367" width="11.42578125" style="5" customWidth="1"/>
    <col min="5368" max="5368" width="12" style="5" customWidth="1"/>
    <col min="5369" max="5369" width="11.140625" style="5" customWidth="1"/>
    <col min="5370" max="5370" width="9.140625" style="5" customWidth="1"/>
    <col min="5371" max="5371" width="11.85546875" style="5" customWidth="1"/>
    <col min="5372" max="5372" width="11" style="5" customWidth="1"/>
    <col min="5373" max="5373" width="10.85546875" style="5" customWidth="1"/>
    <col min="5374" max="5374" width="11.5703125" style="5" customWidth="1"/>
    <col min="5375" max="5375" width="10.85546875" style="5" customWidth="1"/>
    <col min="5376" max="5377" width="11.7109375" style="5" customWidth="1"/>
    <col min="5378" max="5378" width="14.42578125" style="5" customWidth="1"/>
    <col min="5379" max="5380" width="16" style="5" customWidth="1"/>
    <col min="5381" max="5612" width="8.85546875" style="5"/>
    <col min="5613" max="5613" width="6.42578125" style="5" customWidth="1"/>
    <col min="5614" max="5614" width="43.5703125" style="5" customWidth="1"/>
    <col min="5615" max="5615" width="6" style="5" customWidth="1"/>
    <col min="5616" max="5617" width="0" style="5" hidden="1" customWidth="1"/>
    <col min="5618" max="5618" width="9.42578125" style="5" customWidth="1"/>
    <col min="5619" max="5619" width="10" style="5" customWidth="1"/>
    <col min="5620" max="5620" width="10.7109375" style="5" bestFit="1" customWidth="1"/>
    <col min="5621" max="5621" width="9.7109375" style="5" customWidth="1"/>
    <col min="5622" max="5622" width="9.85546875" style="5" customWidth="1"/>
    <col min="5623" max="5623" width="11.42578125" style="5" customWidth="1"/>
    <col min="5624" max="5624" width="12" style="5" customWidth="1"/>
    <col min="5625" max="5625" width="11.140625" style="5" customWidth="1"/>
    <col min="5626" max="5626" width="9.140625" style="5" customWidth="1"/>
    <col min="5627" max="5627" width="11.85546875" style="5" customWidth="1"/>
    <col min="5628" max="5628" width="11" style="5" customWidth="1"/>
    <col min="5629" max="5629" width="10.85546875" style="5" customWidth="1"/>
    <col min="5630" max="5630" width="11.5703125" style="5" customWidth="1"/>
    <col min="5631" max="5631" width="10.85546875" style="5" customWidth="1"/>
    <col min="5632" max="5633" width="11.7109375" style="5" customWidth="1"/>
    <col min="5634" max="5634" width="14.42578125" style="5" customWidth="1"/>
    <col min="5635" max="5636" width="16" style="5" customWidth="1"/>
    <col min="5637" max="5868" width="8.85546875" style="5"/>
    <col min="5869" max="5869" width="6.42578125" style="5" customWidth="1"/>
    <col min="5870" max="5870" width="43.5703125" style="5" customWidth="1"/>
    <col min="5871" max="5871" width="6" style="5" customWidth="1"/>
    <col min="5872" max="5873" width="0" style="5" hidden="1" customWidth="1"/>
    <col min="5874" max="5874" width="9.42578125" style="5" customWidth="1"/>
    <col min="5875" max="5875" width="10" style="5" customWidth="1"/>
    <col min="5876" max="5876" width="10.7109375" style="5" bestFit="1" customWidth="1"/>
    <col min="5877" max="5877" width="9.7109375" style="5" customWidth="1"/>
    <col min="5878" max="5878" width="9.85546875" style="5" customWidth="1"/>
    <col min="5879" max="5879" width="11.42578125" style="5" customWidth="1"/>
    <col min="5880" max="5880" width="12" style="5" customWidth="1"/>
    <col min="5881" max="5881" width="11.140625" style="5" customWidth="1"/>
    <col min="5882" max="5882" width="9.140625" style="5" customWidth="1"/>
    <col min="5883" max="5883" width="11.85546875" style="5" customWidth="1"/>
    <col min="5884" max="5884" width="11" style="5" customWidth="1"/>
    <col min="5885" max="5885" width="10.85546875" style="5" customWidth="1"/>
    <col min="5886" max="5886" width="11.5703125" style="5" customWidth="1"/>
    <col min="5887" max="5887" width="10.85546875" style="5" customWidth="1"/>
    <col min="5888" max="5889" width="11.7109375" style="5" customWidth="1"/>
    <col min="5890" max="5890" width="14.42578125" style="5" customWidth="1"/>
    <col min="5891" max="5892" width="16" style="5" customWidth="1"/>
    <col min="5893" max="6124" width="8.85546875" style="5"/>
    <col min="6125" max="6125" width="6.42578125" style="5" customWidth="1"/>
    <col min="6126" max="6126" width="43.5703125" style="5" customWidth="1"/>
    <col min="6127" max="6127" width="6" style="5" customWidth="1"/>
    <col min="6128" max="6129" width="0" style="5" hidden="1" customWidth="1"/>
    <col min="6130" max="6130" width="9.42578125" style="5" customWidth="1"/>
    <col min="6131" max="6131" width="10" style="5" customWidth="1"/>
    <col min="6132" max="6132" width="10.7109375" style="5" bestFit="1" customWidth="1"/>
    <col min="6133" max="6133" width="9.7109375" style="5" customWidth="1"/>
    <col min="6134" max="6134" width="9.85546875" style="5" customWidth="1"/>
    <col min="6135" max="6135" width="11.42578125" style="5" customWidth="1"/>
    <col min="6136" max="6136" width="12" style="5" customWidth="1"/>
    <col min="6137" max="6137" width="11.140625" style="5" customWidth="1"/>
    <col min="6138" max="6138" width="9.140625" style="5" customWidth="1"/>
    <col min="6139" max="6139" width="11.85546875" style="5" customWidth="1"/>
    <col min="6140" max="6140" width="11" style="5" customWidth="1"/>
    <col min="6141" max="6141" width="10.85546875" style="5" customWidth="1"/>
    <col min="6142" max="6142" width="11.5703125" style="5" customWidth="1"/>
    <col min="6143" max="6143" width="10.85546875" style="5" customWidth="1"/>
    <col min="6144" max="6145" width="11.7109375" style="5" customWidth="1"/>
    <col min="6146" max="6146" width="14.42578125" style="5" customWidth="1"/>
    <col min="6147" max="6148" width="16" style="5" customWidth="1"/>
    <col min="6149" max="6380" width="8.85546875" style="5"/>
    <col min="6381" max="6381" width="6.42578125" style="5" customWidth="1"/>
    <col min="6382" max="6382" width="43.5703125" style="5" customWidth="1"/>
    <col min="6383" max="6383" width="6" style="5" customWidth="1"/>
    <col min="6384" max="6385" width="0" style="5" hidden="1" customWidth="1"/>
    <col min="6386" max="6386" width="9.42578125" style="5" customWidth="1"/>
    <col min="6387" max="6387" width="10" style="5" customWidth="1"/>
    <col min="6388" max="6388" width="10.7109375" style="5" bestFit="1" customWidth="1"/>
    <col min="6389" max="6389" width="9.7109375" style="5" customWidth="1"/>
    <col min="6390" max="6390" width="9.85546875" style="5" customWidth="1"/>
    <col min="6391" max="6391" width="11.42578125" style="5" customWidth="1"/>
    <col min="6392" max="6392" width="12" style="5" customWidth="1"/>
    <col min="6393" max="6393" width="11.140625" style="5" customWidth="1"/>
    <col min="6394" max="6394" width="9.140625" style="5" customWidth="1"/>
    <col min="6395" max="6395" width="11.85546875" style="5" customWidth="1"/>
    <col min="6396" max="6396" width="11" style="5" customWidth="1"/>
    <col min="6397" max="6397" width="10.85546875" style="5" customWidth="1"/>
    <col min="6398" max="6398" width="11.5703125" style="5" customWidth="1"/>
    <col min="6399" max="6399" width="10.85546875" style="5" customWidth="1"/>
    <col min="6400" max="6401" width="11.7109375" style="5" customWidth="1"/>
    <col min="6402" max="6402" width="14.42578125" style="5" customWidth="1"/>
    <col min="6403" max="6404" width="16" style="5" customWidth="1"/>
    <col min="6405" max="6636" width="8.85546875" style="5"/>
    <col min="6637" max="6637" width="6.42578125" style="5" customWidth="1"/>
    <col min="6638" max="6638" width="43.5703125" style="5" customWidth="1"/>
    <col min="6639" max="6639" width="6" style="5" customWidth="1"/>
    <col min="6640" max="6641" width="0" style="5" hidden="1" customWidth="1"/>
    <col min="6642" max="6642" width="9.42578125" style="5" customWidth="1"/>
    <col min="6643" max="6643" width="10" style="5" customWidth="1"/>
    <col min="6644" max="6644" width="10.7109375" style="5" bestFit="1" customWidth="1"/>
    <col min="6645" max="6645" width="9.7109375" style="5" customWidth="1"/>
    <col min="6646" max="6646" width="9.85546875" style="5" customWidth="1"/>
    <col min="6647" max="6647" width="11.42578125" style="5" customWidth="1"/>
    <col min="6648" max="6648" width="12" style="5" customWidth="1"/>
    <col min="6649" max="6649" width="11.140625" style="5" customWidth="1"/>
    <col min="6650" max="6650" width="9.140625" style="5" customWidth="1"/>
    <col min="6651" max="6651" width="11.85546875" style="5" customWidth="1"/>
    <col min="6652" max="6652" width="11" style="5" customWidth="1"/>
    <col min="6653" max="6653" width="10.85546875" style="5" customWidth="1"/>
    <col min="6654" max="6654" width="11.5703125" style="5" customWidth="1"/>
    <col min="6655" max="6655" width="10.85546875" style="5" customWidth="1"/>
    <col min="6656" max="6657" width="11.7109375" style="5" customWidth="1"/>
    <col min="6658" max="6658" width="14.42578125" style="5" customWidth="1"/>
    <col min="6659" max="6660" width="16" style="5" customWidth="1"/>
    <col min="6661" max="6892" width="8.85546875" style="5"/>
    <col min="6893" max="6893" width="6.42578125" style="5" customWidth="1"/>
    <col min="6894" max="6894" width="43.5703125" style="5" customWidth="1"/>
    <col min="6895" max="6895" width="6" style="5" customWidth="1"/>
    <col min="6896" max="6897" width="0" style="5" hidden="1" customWidth="1"/>
    <col min="6898" max="6898" width="9.42578125" style="5" customWidth="1"/>
    <col min="6899" max="6899" width="10" style="5" customWidth="1"/>
    <col min="6900" max="6900" width="10.7109375" style="5" bestFit="1" customWidth="1"/>
    <col min="6901" max="6901" width="9.7109375" style="5" customWidth="1"/>
    <col min="6902" max="6902" width="9.85546875" style="5" customWidth="1"/>
    <col min="6903" max="6903" width="11.42578125" style="5" customWidth="1"/>
    <col min="6904" max="6904" width="12" style="5" customWidth="1"/>
    <col min="6905" max="6905" width="11.140625" style="5" customWidth="1"/>
    <col min="6906" max="6906" width="9.140625" style="5" customWidth="1"/>
    <col min="6907" max="6907" width="11.85546875" style="5" customWidth="1"/>
    <col min="6908" max="6908" width="11" style="5" customWidth="1"/>
    <col min="6909" max="6909" width="10.85546875" style="5" customWidth="1"/>
    <col min="6910" max="6910" width="11.5703125" style="5" customWidth="1"/>
    <col min="6911" max="6911" width="10.85546875" style="5" customWidth="1"/>
    <col min="6912" max="6913" width="11.7109375" style="5" customWidth="1"/>
    <col min="6914" max="6914" width="14.42578125" style="5" customWidth="1"/>
    <col min="6915" max="6916" width="16" style="5" customWidth="1"/>
    <col min="6917" max="7148" width="8.85546875" style="5"/>
    <col min="7149" max="7149" width="6.42578125" style="5" customWidth="1"/>
    <col min="7150" max="7150" width="43.5703125" style="5" customWidth="1"/>
    <col min="7151" max="7151" width="6" style="5" customWidth="1"/>
    <col min="7152" max="7153" width="0" style="5" hidden="1" customWidth="1"/>
    <col min="7154" max="7154" width="9.42578125" style="5" customWidth="1"/>
    <col min="7155" max="7155" width="10" style="5" customWidth="1"/>
    <col min="7156" max="7156" width="10.7109375" style="5" bestFit="1" customWidth="1"/>
    <col min="7157" max="7157" width="9.7109375" style="5" customWidth="1"/>
    <col min="7158" max="7158" width="9.85546875" style="5" customWidth="1"/>
    <col min="7159" max="7159" width="11.42578125" style="5" customWidth="1"/>
    <col min="7160" max="7160" width="12" style="5" customWidth="1"/>
    <col min="7161" max="7161" width="11.140625" style="5" customWidth="1"/>
    <col min="7162" max="7162" width="9.140625" style="5" customWidth="1"/>
    <col min="7163" max="7163" width="11.85546875" style="5" customWidth="1"/>
    <col min="7164" max="7164" width="11" style="5" customWidth="1"/>
    <col min="7165" max="7165" width="10.85546875" style="5" customWidth="1"/>
    <col min="7166" max="7166" width="11.5703125" style="5" customWidth="1"/>
    <col min="7167" max="7167" width="10.85546875" style="5" customWidth="1"/>
    <col min="7168" max="7169" width="11.7109375" style="5" customWidth="1"/>
    <col min="7170" max="7170" width="14.42578125" style="5" customWidth="1"/>
    <col min="7171" max="7172" width="16" style="5" customWidth="1"/>
    <col min="7173" max="7404" width="8.85546875" style="5"/>
    <col min="7405" max="7405" width="6.42578125" style="5" customWidth="1"/>
    <col min="7406" max="7406" width="43.5703125" style="5" customWidth="1"/>
    <col min="7407" max="7407" width="6" style="5" customWidth="1"/>
    <col min="7408" max="7409" width="0" style="5" hidden="1" customWidth="1"/>
    <col min="7410" max="7410" width="9.42578125" style="5" customWidth="1"/>
    <col min="7411" max="7411" width="10" style="5" customWidth="1"/>
    <col min="7412" max="7412" width="10.7109375" style="5" bestFit="1" customWidth="1"/>
    <col min="7413" max="7413" width="9.7109375" style="5" customWidth="1"/>
    <col min="7414" max="7414" width="9.85546875" style="5" customWidth="1"/>
    <col min="7415" max="7415" width="11.42578125" style="5" customWidth="1"/>
    <col min="7416" max="7416" width="12" style="5" customWidth="1"/>
    <col min="7417" max="7417" width="11.140625" style="5" customWidth="1"/>
    <col min="7418" max="7418" width="9.140625" style="5" customWidth="1"/>
    <col min="7419" max="7419" width="11.85546875" style="5" customWidth="1"/>
    <col min="7420" max="7420" width="11" style="5" customWidth="1"/>
    <col min="7421" max="7421" width="10.85546875" style="5" customWidth="1"/>
    <col min="7422" max="7422" width="11.5703125" style="5" customWidth="1"/>
    <col min="7423" max="7423" width="10.85546875" style="5" customWidth="1"/>
    <col min="7424" max="7425" width="11.7109375" style="5" customWidth="1"/>
    <col min="7426" max="7426" width="14.42578125" style="5" customWidth="1"/>
    <col min="7427" max="7428" width="16" style="5" customWidth="1"/>
    <col min="7429" max="7660" width="8.85546875" style="5"/>
    <col min="7661" max="7661" width="6.42578125" style="5" customWidth="1"/>
    <col min="7662" max="7662" width="43.5703125" style="5" customWidth="1"/>
    <col min="7663" max="7663" width="6" style="5" customWidth="1"/>
    <col min="7664" max="7665" width="0" style="5" hidden="1" customWidth="1"/>
    <col min="7666" max="7666" width="9.42578125" style="5" customWidth="1"/>
    <col min="7667" max="7667" width="10" style="5" customWidth="1"/>
    <col min="7668" max="7668" width="10.7109375" style="5" bestFit="1" customWidth="1"/>
    <col min="7669" max="7669" width="9.7109375" style="5" customWidth="1"/>
    <col min="7670" max="7670" width="9.85546875" style="5" customWidth="1"/>
    <col min="7671" max="7671" width="11.42578125" style="5" customWidth="1"/>
    <col min="7672" max="7672" width="12" style="5" customWidth="1"/>
    <col min="7673" max="7673" width="11.140625" style="5" customWidth="1"/>
    <col min="7674" max="7674" width="9.140625" style="5" customWidth="1"/>
    <col min="7675" max="7675" width="11.85546875" style="5" customWidth="1"/>
    <col min="7676" max="7676" width="11" style="5" customWidth="1"/>
    <col min="7677" max="7677" width="10.85546875" style="5" customWidth="1"/>
    <col min="7678" max="7678" width="11.5703125" style="5" customWidth="1"/>
    <col min="7679" max="7679" width="10.85546875" style="5" customWidth="1"/>
    <col min="7680" max="7681" width="11.7109375" style="5" customWidth="1"/>
    <col min="7682" max="7682" width="14.42578125" style="5" customWidth="1"/>
    <col min="7683" max="7684" width="16" style="5" customWidth="1"/>
    <col min="7685" max="7916" width="8.85546875" style="5"/>
    <col min="7917" max="7917" width="6.42578125" style="5" customWidth="1"/>
    <col min="7918" max="7918" width="43.5703125" style="5" customWidth="1"/>
    <col min="7919" max="7919" width="6" style="5" customWidth="1"/>
    <col min="7920" max="7921" width="0" style="5" hidden="1" customWidth="1"/>
    <col min="7922" max="7922" width="9.42578125" style="5" customWidth="1"/>
    <col min="7923" max="7923" width="10" style="5" customWidth="1"/>
    <col min="7924" max="7924" width="10.7109375" style="5" bestFit="1" customWidth="1"/>
    <col min="7925" max="7925" width="9.7109375" style="5" customWidth="1"/>
    <col min="7926" max="7926" width="9.85546875" style="5" customWidth="1"/>
    <col min="7927" max="7927" width="11.42578125" style="5" customWidth="1"/>
    <col min="7928" max="7928" width="12" style="5" customWidth="1"/>
    <col min="7929" max="7929" width="11.140625" style="5" customWidth="1"/>
    <col min="7930" max="7930" width="9.140625" style="5" customWidth="1"/>
    <col min="7931" max="7931" width="11.85546875" style="5" customWidth="1"/>
    <col min="7932" max="7932" width="11" style="5" customWidth="1"/>
    <col min="7933" max="7933" width="10.85546875" style="5" customWidth="1"/>
    <col min="7934" max="7934" width="11.5703125" style="5" customWidth="1"/>
    <col min="7935" max="7935" width="10.85546875" style="5" customWidth="1"/>
    <col min="7936" max="7937" width="11.7109375" style="5" customWidth="1"/>
    <col min="7938" max="7938" width="14.42578125" style="5" customWidth="1"/>
    <col min="7939" max="7940" width="16" style="5" customWidth="1"/>
    <col min="7941" max="8172" width="8.85546875" style="5"/>
    <col min="8173" max="8173" width="6.42578125" style="5" customWidth="1"/>
    <col min="8174" max="8174" width="43.5703125" style="5" customWidth="1"/>
    <col min="8175" max="8175" width="6" style="5" customWidth="1"/>
    <col min="8176" max="8177" width="0" style="5" hidden="1" customWidth="1"/>
    <col min="8178" max="8178" width="9.42578125" style="5" customWidth="1"/>
    <col min="8179" max="8179" width="10" style="5" customWidth="1"/>
    <col min="8180" max="8180" width="10.7109375" style="5" bestFit="1" customWidth="1"/>
    <col min="8181" max="8181" width="9.7109375" style="5" customWidth="1"/>
    <col min="8182" max="8182" width="9.85546875" style="5" customWidth="1"/>
    <col min="8183" max="8183" width="11.42578125" style="5" customWidth="1"/>
    <col min="8184" max="8184" width="12" style="5" customWidth="1"/>
    <col min="8185" max="8185" width="11.140625" style="5" customWidth="1"/>
    <col min="8186" max="8186" width="9.140625" style="5" customWidth="1"/>
    <col min="8187" max="8187" width="11.85546875" style="5" customWidth="1"/>
    <col min="8188" max="8188" width="11" style="5" customWidth="1"/>
    <col min="8189" max="8189" width="10.85546875" style="5" customWidth="1"/>
    <col min="8190" max="8190" width="11.5703125" style="5" customWidth="1"/>
    <col min="8191" max="8191" width="10.85546875" style="5" customWidth="1"/>
    <col min="8192" max="8193" width="11.7109375" style="5" customWidth="1"/>
    <col min="8194" max="8194" width="14.42578125" style="5" customWidth="1"/>
    <col min="8195" max="8196" width="16" style="5" customWidth="1"/>
    <col min="8197" max="8428" width="8.85546875" style="5"/>
    <col min="8429" max="8429" width="6.42578125" style="5" customWidth="1"/>
    <col min="8430" max="8430" width="43.5703125" style="5" customWidth="1"/>
    <col min="8431" max="8431" width="6" style="5" customWidth="1"/>
    <col min="8432" max="8433" width="0" style="5" hidden="1" customWidth="1"/>
    <col min="8434" max="8434" width="9.42578125" style="5" customWidth="1"/>
    <col min="8435" max="8435" width="10" style="5" customWidth="1"/>
    <col min="8436" max="8436" width="10.7109375" style="5" bestFit="1" customWidth="1"/>
    <col min="8437" max="8437" width="9.7109375" style="5" customWidth="1"/>
    <col min="8438" max="8438" width="9.85546875" style="5" customWidth="1"/>
    <col min="8439" max="8439" width="11.42578125" style="5" customWidth="1"/>
    <col min="8440" max="8440" width="12" style="5" customWidth="1"/>
    <col min="8441" max="8441" width="11.140625" style="5" customWidth="1"/>
    <col min="8442" max="8442" width="9.140625" style="5" customWidth="1"/>
    <col min="8443" max="8443" width="11.85546875" style="5" customWidth="1"/>
    <col min="8444" max="8444" width="11" style="5" customWidth="1"/>
    <col min="8445" max="8445" width="10.85546875" style="5" customWidth="1"/>
    <col min="8446" max="8446" width="11.5703125" style="5" customWidth="1"/>
    <col min="8447" max="8447" width="10.85546875" style="5" customWidth="1"/>
    <col min="8448" max="8449" width="11.7109375" style="5" customWidth="1"/>
    <col min="8450" max="8450" width="14.42578125" style="5" customWidth="1"/>
    <col min="8451" max="8452" width="16" style="5" customWidth="1"/>
    <col min="8453" max="8684" width="8.85546875" style="5"/>
    <col min="8685" max="8685" width="6.42578125" style="5" customWidth="1"/>
    <col min="8686" max="8686" width="43.5703125" style="5" customWidth="1"/>
    <col min="8687" max="8687" width="6" style="5" customWidth="1"/>
    <col min="8688" max="8689" width="0" style="5" hidden="1" customWidth="1"/>
    <col min="8690" max="8690" width="9.42578125" style="5" customWidth="1"/>
    <col min="8691" max="8691" width="10" style="5" customWidth="1"/>
    <col min="8692" max="8692" width="10.7109375" style="5" bestFit="1" customWidth="1"/>
    <col min="8693" max="8693" width="9.7109375" style="5" customWidth="1"/>
    <col min="8694" max="8694" width="9.85546875" style="5" customWidth="1"/>
    <col min="8695" max="8695" width="11.42578125" style="5" customWidth="1"/>
    <col min="8696" max="8696" width="12" style="5" customWidth="1"/>
    <col min="8697" max="8697" width="11.140625" style="5" customWidth="1"/>
    <col min="8698" max="8698" width="9.140625" style="5" customWidth="1"/>
    <col min="8699" max="8699" width="11.85546875" style="5" customWidth="1"/>
    <col min="8700" max="8700" width="11" style="5" customWidth="1"/>
    <col min="8701" max="8701" width="10.85546875" style="5" customWidth="1"/>
    <col min="8702" max="8702" width="11.5703125" style="5" customWidth="1"/>
    <col min="8703" max="8703" width="10.85546875" style="5" customWidth="1"/>
    <col min="8704" max="8705" width="11.7109375" style="5" customWidth="1"/>
    <col min="8706" max="8706" width="14.42578125" style="5" customWidth="1"/>
    <col min="8707" max="8708" width="16" style="5" customWidth="1"/>
    <col min="8709" max="8940" width="8.85546875" style="5"/>
    <col min="8941" max="8941" width="6.42578125" style="5" customWidth="1"/>
    <col min="8942" max="8942" width="43.5703125" style="5" customWidth="1"/>
    <col min="8943" max="8943" width="6" style="5" customWidth="1"/>
    <col min="8944" max="8945" width="0" style="5" hidden="1" customWidth="1"/>
    <col min="8946" max="8946" width="9.42578125" style="5" customWidth="1"/>
    <col min="8947" max="8947" width="10" style="5" customWidth="1"/>
    <col min="8948" max="8948" width="10.7109375" style="5" bestFit="1" customWidth="1"/>
    <col min="8949" max="8949" width="9.7109375" style="5" customWidth="1"/>
    <col min="8950" max="8950" width="9.85546875" style="5" customWidth="1"/>
    <col min="8951" max="8951" width="11.42578125" style="5" customWidth="1"/>
    <col min="8952" max="8952" width="12" style="5" customWidth="1"/>
    <col min="8953" max="8953" width="11.140625" style="5" customWidth="1"/>
    <col min="8954" max="8954" width="9.140625" style="5" customWidth="1"/>
    <col min="8955" max="8955" width="11.85546875" style="5" customWidth="1"/>
    <col min="8956" max="8956" width="11" style="5" customWidth="1"/>
    <col min="8957" max="8957" width="10.85546875" style="5" customWidth="1"/>
    <col min="8958" max="8958" width="11.5703125" style="5" customWidth="1"/>
    <col min="8959" max="8959" width="10.85546875" style="5" customWidth="1"/>
    <col min="8960" max="8961" width="11.7109375" style="5" customWidth="1"/>
    <col min="8962" max="8962" width="14.42578125" style="5" customWidth="1"/>
    <col min="8963" max="8964" width="16" style="5" customWidth="1"/>
    <col min="8965" max="9196" width="8.85546875" style="5"/>
    <col min="9197" max="9197" width="6.42578125" style="5" customWidth="1"/>
    <col min="9198" max="9198" width="43.5703125" style="5" customWidth="1"/>
    <col min="9199" max="9199" width="6" style="5" customWidth="1"/>
    <col min="9200" max="9201" width="0" style="5" hidden="1" customWidth="1"/>
    <col min="9202" max="9202" width="9.42578125" style="5" customWidth="1"/>
    <col min="9203" max="9203" width="10" style="5" customWidth="1"/>
    <col min="9204" max="9204" width="10.7109375" style="5" bestFit="1" customWidth="1"/>
    <col min="9205" max="9205" width="9.7109375" style="5" customWidth="1"/>
    <col min="9206" max="9206" width="9.85546875" style="5" customWidth="1"/>
    <col min="9207" max="9207" width="11.42578125" style="5" customWidth="1"/>
    <col min="9208" max="9208" width="12" style="5" customWidth="1"/>
    <col min="9209" max="9209" width="11.140625" style="5" customWidth="1"/>
    <col min="9210" max="9210" width="9.140625" style="5" customWidth="1"/>
    <col min="9211" max="9211" width="11.85546875" style="5" customWidth="1"/>
    <col min="9212" max="9212" width="11" style="5" customWidth="1"/>
    <col min="9213" max="9213" width="10.85546875" style="5" customWidth="1"/>
    <col min="9214" max="9214" width="11.5703125" style="5" customWidth="1"/>
    <col min="9215" max="9215" width="10.85546875" style="5" customWidth="1"/>
    <col min="9216" max="9217" width="11.7109375" style="5" customWidth="1"/>
    <col min="9218" max="9218" width="14.42578125" style="5" customWidth="1"/>
    <col min="9219" max="9220" width="16" style="5" customWidth="1"/>
    <col min="9221" max="9452" width="8.85546875" style="5"/>
    <col min="9453" max="9453" width="6.42578125" style="5" customWidth="1"/>
    <col min="9454" max="9454" width="43.5703125" style="5" customWidth="1"/>
    <col min="9455" max="9455" width="6" style="5" customWidth="1"/>
    <col min="9456" max="9457" width="0" style="5" hidden="1" customWidth="1"/>
    <col min="9458" max="9458" width="9.42578125" style="5" customWidth="1"/>
    <col min="9459" max="9459" width="10" style="5" customWidth="1"/>
    <col min="9460" max="9460" width="10.7109375" style="5" bestFit="1" customWidth="1"/>
    <col min="9461" max="9461" width="9.7109375" style="5" customWidth="1"/>
    <col min="9462" max="9462" width="9.85546875" style="5" customWidth="1"/>
    <col min="9463" max="9463" width="11.42578125" style="5" customWidth="1"/>
    <col min="9464" max="9464" width="12" style="5" customWidth="1"/>
    <col min="9465" max="9465" width="11.140625" style="5" customWidth="1"/>
    <col min="9466" max="9466" width="9.140625" style="5" customWidth="1"/>
    <col min="9467" max="9467" width="11.85546875" style="5" customWidth="1"/>
    <col min="9468" max="9468" width="11" style="5" customWidth="1"/>
    <col min="9469" max="9469" width="10.85546875" style="5" customWidth="1"/>
    <col min="9470" max="9470" width="11.5703125" style="5" customWidth="1"/>
    <col min="9471" max="9471" width="10.85546875" style="5" customWidth="1"/>
    <col min="9472" max="9473" width="11.7109375" style="5" customWidth="1"/>
    <col min="9474" max="9474" width="14.42578125" style="5" customWidth="1"/>
    <col min="9475" max="9476" width="16" style="5" customWidth="1"/>
    <col min="9477" max="9708" width="8.85546875" style="5"/>
    <col min="9709" max="9709" width="6.42578125" style="5" customWidth="1"/>
    <col min="9710" max="9710" width="43.5703125" style="5" customWidth="1"/>
    <col min="9711" max="9711" width="6" style="5" customWidth="1"/>
    <col min="9712" max="9713" width="0" style="5" hidden="1" customWidth="1"/>
    <col min="9714" max="9714" width="9.42578125" style="5" customWidth="1"/>
    <col min="9715" max="9715" width="10" style="5" customWidth="1"/>
    <col min="9716" max="9716" width="10.7109375" style="5" bestFit="1" customWidth="1"/>
    <col min="9717" max="9717" width="9.7109375" style="5" customWidth="1"/>
    <col min="9718" max="9718" width="9.85546875" style="5" customWidth="1"/>
    <col min="9719" max="9719" width="11.42578125" style="5" customWidth="1"/>
    <col min="9720" max="9720" width="12" style="5" customWidth="1"/>
    <col min="9721" max="9721" width="11.140625" style="5" customWidth="1"/>
    <col min="9722" max="9722" width="9.140625" style="5" customWidth="1"/>
    <col min="9723" max="9723" width="11.85546875" style="5" customWidth="1"/>
    <col min="9724" max="9724" width="11" style="5" customWidth="1"/>
    <col min="9725" max="9725" width="10.85546875" style="5" customWidth="1"/>
    <col min="9726" max="9726" width="11.5703125" style="5" customWidth="1"/>
    <col min="9727" max="9727" width="10.85546875" style="5" customWidth="1"/>
    <col min="9728" max="9729" width="11.7109375" style="5" customWidth="1"/>
    <col min="9730" max="9730" width="14.42578125" style="5" customWidth="1"/>
    <col min="9731" max="9732" width="16" style="5" customWidth="1"/>
    <col min="9733" max="9964" width="8.85546875" style="5"/>
    <col min="9965" max="9965" width="6.42578125" style="5" customWidth="1"/>
    <col min="9966" max="9966" width="43.5703125" style="5" customWidth="1"/>
    <col min="9967" max="9967" width="6" style="5" customWidth="1"/>
    <col min="9968" max="9969" width="0" style="5" hidden="1" customWidth="1"/>
    <col min="9970" max="9970" width="9.42578125" style="5" customWidth="1"/>
    <col min="9971" max="9971" width="10" style="5" customWidth="1"/>
    <col min="9972" max="9972" width="10.7109375" style="5" bestFit="1" customWidth="1"/>
    <col min="9973" max="9973" width="9.7109375" style="5" customWidth="1"/>
    <col min="9974" max="9974" width="9.85546875" style="5" customWidth="1"/>
    <col min="9975" max="9975" width="11.42578125" style="5" customWidth="1"/>
    <col min="9976" max="9976" width="12" style="5" customWidth="1"/>
    <col min="9977" max="9977" width="11.140625" style="5" customWidth="1"/>
    <col min="9978" max="9978" width="9.140625" style="5" customWidth="1"/>
    <col min="9979" max="9979" width="11.85546875" style="5" customWidth="1"/>
    <col min="9980" max="9980" width="11" style="5" customWidth="1"/>
    <col min="9981" max="9981" width="10.85546875" style="5" customWidth="1"/>
    <col min="9982" max="9982" width="11.5703125" style="5" customWidth="1"/>
    <col min="9983" max="9983" width="10.85546875" style="5" customWidth="1"/>
    <col min="9984" max="9985" width="11.7109375" style="5" customWidth="1"/>
    <col min="9986" max="9986" width="14.42578125" style="5" customWidth="1"/>
    <col min="9987" max="9988" width="16" style="5" customWidth="1"/>
    <col min="9989" max="10220" width="8.85546875" style="5"/>
    <col min="10221" max="10221" width="6.42578125" style="5" customWidth="1"/>
    <col min="10222" max="10222" width="43.5703125" style="5" customWidth="1"/>
    <col min="10223" max="10223" width="6" style="5" customWidth="1"/>
    <col min="10224" max="10225" width="0" style="5" hidden="1" customWidth="1"/>
    <col min="10226" max="10226" width="9.42578125" style="5" customWidth="1"/>
    <col min="10227" max="10227" width="10" style="5" customWidth="1"/>
    <col min="10228" max="10228" width="10.7109375" style="5" bestFit="1" customWidth="1"/>
    <col min="10229" max="10229" width="9.7109375" style="5" customWidth="1"/>
    <col min="10230" max="10230" width="9.85546875" style="5" customWidth="1"/>
    <col min="10231" max="10231" width="11.42578125" style="5" customWidth="1"/>
    <col min="10232" max="10232" width="12" style="5" customWidth="1"/>
    <col min="10233" max="10233" width="11.140625" style="5" customWidth="1"/>
    <col min="10234" max="10234" width="9.140625" style="5" customWidth="1"/>
    <col min="10235" max="10235" width="11.85546875" style="5" customWidth="1"/>
    <col min="10236" max="10236" width="11" style="5" customWidth="1"/>
    <col min="10237" max="10237" width="10.85546875" style="5" customWidth="1"/>
    <col min="10238" max="10238" width="11.5703125" style="5" customWidth="1"/>
    <col min="10239" max="10239" width="10.85546875" style="5" customWidth="1"/>
    <col min="10240" max="10241" width="11.7109375" style="5" customWidth="1"/>
    <col min="10242" max="10242" width="14.42578125" style="5" customWidth="1"/>
    <col min="10243" max="10244" width="16" style="5" customWidth="1"/>
    <col min="10245" max="10476" width="8.85546875" style="5"/>
    <col min="10477" max="10477" width="6.42578125" style="5" customWidth="1"/>
    <col min="10478" max="10478" width="43.5703125" style="5" customWidth="1"/>
    <col min="10479" max="10479" width="6" style="5" customWidth="1"/>
    <col min="10480" max="10481" width="0" style="5" hidden="1" customWidth="1"/>
    <col min="10482" max="10482" width="9.42578125" style="5" customWidth="1"/>
    <col min="10483" max="10483" width="10" style="5" customWidth="1"/>
    <col min="10484" max="10484" width="10.7109375" style="5" bestFit="1" customWidth="1"/>
    <col min="10485" max="10485" width="9.7109375" style="5" customWidth="1"/>
    <col min="10486" max="10486" width="9.85546875" style="5" customWidth="1"/>
    <col min="10487" max="10487" width="11.42578125" style="5" customWidth="1"/>
    <col min="10488" max="10488" width="12" style="5" customWidth="1"/>
    <col min="10489" max="10489" width="11.140625" style="5" customWidth="1"/>
    <col min="10490" max="10490" width="9.140625" style="5" customWidth="1"/>
    <col min="10491" max="10491" width="11.85546875" style="5" customWidth="1"/>
    <col min="10492" max="10492" width="11" style="5" customWidth="1"/>
    <col min="10493" max="10493" width="10.85546875" style="5" customWidth="1"/>
    <col min="10494" max="10494" width="11.5703125" style="5" customWidth="1"/>
    <col min="10495" max="10495" width="10.85546875" style="5" customWidth="1"/>
    <col min="10496" max="10497" width="11.7109375" style="5" customWidth="1"/>
    <col min="10498" max="10498" width="14.42578125" style="5" customWidth="1"/>
    <col min="10499" max="10500" width="16" style="5" customWidth="1"/>
    <col min="10501" max="10732" width="8.85546875" style="5"/>
    <col min="10733" max="10733" width="6.42578125" style="5" customWidth="1"/>
    <col min="10734" max="10734" width="43.5703125" style="5" customWidth="1"/>
    <col min="10735" max="10735" width="6" style="5" customWidth="1"/>
    <col min="10736" max="10737" width="0" style="5" hidden="1" customWidth="1"/>
    <col min="10738" max="10738" width="9.42578125" style="5" customWidth="1"/>
    <col min="10739" max="10739" width="10" style="5" customWidth="1"/>
    <col min="10740" max="10740" width="10.7109375" style="5" bestFit="1" customWidth="1"/>
    <col min="10741" max="10741" width="9.7109375" style="5" customWidth="1"/>
    <col min="10742" max="10742" width="9.85546875" style="5" customWidth="1"/>
    <col min="10743" max="10743" width="11.42578125" style="5" customWidth="1"/>
    <col min="10744" max="10744" width="12" style="5" customWidth="1"/>
    <col min="10745" max="10745" width="11.140625" style="5" customWidth="1"/>
    <col min="10746" max="10746" width="9.140625" style="5" customWidth="1"/>
    <col min="10747" max="10747" width="11.85546875" style="5" customWidth="1"/>
    <col min="10748" max="10748" width="11" style="5" customWidth="1"/>
    <col min="10749" max="10749" width="10.85546875" style="5" customWidth="1"/>
    <col min="10750" max="10750" width="11.5703125" style="5" customWidth="1"/>
    <col min="10751" max="10751" width="10.85546875" style="5" customWidth="1"/>
    <col min="10752" max="10753" width="11.7109375" style="5" customWidth="1"/>
    <col min="10754" max="10754" width="14.42578125" style="5" customWidth="1"/>
    <col min="10755" max="10756" width="16" style="5" customWidth="1"/>
    <col min="10757" max="10988" width="8.85546875" style="5"/>
    <col min="10989" max="10989" width="6.42578125" style="5" customWidth="1"/>
    <col min="10990" max="10990" width="43.5703125" style="5" customWidth="1"/>
    <col min="10991" max="10991" width="6" style="5" customWidth="1"/>
    <col min="10992" max="10993" width="0" style="5" hidden="1" customWidth="1"/>
    <col min="10994" max="10994" width="9.42578125" style="5" customWidth="1"/>
    <col min="10995" max="10995" width="10" style="5" customWidth="1"/>
    <col min="10996" max="10996" width="10.7109375" style="5" bestFit="1" customWidth="1"/>
    <col min="10997" max="10997" width="9.7109375" style="5" customWidth="1"/>
    <col min="10998" max="10998" width="9.85546875" style="5" customWidth="1"/>
    <col min="10999" max="10999" width="11.42578125" style="5" customWidth="1"/>
    <col min="11000" max="11000" width="12" style="5" customWidth="1"/>
    <col min="11001" max="11001" width="11.140625" style="5" customWidth="1"/>
    <col min="11002" max="11002" width="9.140625" style="5" customWidth="1"/>
    <col min="11003" max="11003" width="11.85546875" style="5" customWidth="1"/>
    <col min="11004" max="11004" width="11" style="5" customWidth="1"/>
    <col min="11005" max="11005" width="10.85546875" style="5" customWidth="1"/>
    <col min="11006" max="11006" width="11.5703125" style="5" customWidth="1"/>
    <col min="11007" max="11007" width="10.85546875" style="5" customWidth="1"/>
    <col min="11008" max="11009" width="11.7109375" style="5" customWidth="1"/>
    <col min="11010" max="11010" width="14.42578125" style="5" customWidth="1"/>
    <col min="11011" max="11012" width="16" style="5" customWidth="1"/>
    <col min="11013" max="11244" width="8.85546875" style="5"/>
    <col min="11245" max="11245" width="6.42578125" style="5" customWidth="1"/>
    <col min="11246" max="11246" width="43.5703125" style="5" customWidth="1"/>
    <col min="11247" max="11247" width="6" style="5" customWidth="1"/>
    <col min="11248" max="11249" width="0" style="5" hidden="1" customWidth="1"/>
    <col min="11250" max="11250" width="9.42578125" style="5" customWidth="1"/>
    <col min="11251" max="11251" width="10" style="5" customWidth="1"/>
    <col min="11252" max="11252" width="10.7109375" style="5" bestFit="1" customWidth="1"/>
    <col min="11253" max="11253" width="9.7109375" style="5" customWidth="1"/>
    <col min="11254" max="11254" width="9.85546875" style="5" customWidth="1"/>
    <col min="11255" max="11255" width="11.42578125" style="5" customWidth="1"/>
    <col min="11256" max="11256" width="12" style="5" customWidth="1"/>
    <col min="11257" max="11257" width="11.140625" style="5" customWidth="1"/>
    <col min="11258" max="11258" width="9.140625" style="5" customWidth="1"/>
    <col min="11259" max="11259" width="11.85546875" style="5" customWidth="1"/>
    <col min="11260" max="11260" width="11" style="5" customWidth="1"/>
    <col min="11261" max="11261" width="10.85546875" style="5" customWidth="1"/>
    <col min="11262" max="11262" width="11.5703125" style="5" customWidth="1"/>
    <col min="11263" max="11263" width="10.85546875" style="5" customWidth="1"/>
    <col min="11264" max="11265" width="11.7109375" style="5" customWidth="1"/>
    <col min="11266" max="11266" width="14.42578125" style="5" customWidth="1"/>
    <col min="11267" max="11268" width="16" style="5" customWidth="1"/>
    <col min="11269" max="11500" width="8.85546875" style="5"/>
    <col min="11501" max="11501" width="6.42578125" style="5" customWidth="1"/>
    <col min="11502" max="11502" width="43.5703125" style="5" customWidth="1"/>
    <col min="11503" max="11503" width="6" style="5" customWidth="1"/>
    <col min="11504" max="11505" width="0" style="5" hidden="1" customWidth="1"/>
    <col min="11506" max="11506" width="9.42578125" style="5" customWidth="1"/>
    <col min="11507" max="11507" width="10" style="5" customWidth="1"/>
    <col min="11508" max="11508" width="10.7109375" style="5" bestFit="1" customWidth="1"/>
    <col min="11509" max="11509" width="9.7109375" style="5" customWidth="1"/>
    <col min="11510" max="11510" width="9.85546875" style="5" customWidth="1"/>
    <col min="11511" max="11511" width="11.42578125" style="5" customWidth="1"/>
    <col min="11512" max="11512" width="12" style="5" customWidth="1"/>
    <col min="11513" max="11513" width="11.140625" style="5" customWidth="1"/>
    <col min="11514" max="11514" width="9.140625" style="5" customWidth="1"/>
    <col min="11515" max="11515" width="11.85546875" style="5" customWidth="1"/>
    <col min="11516" max="11516" width="11" style="5" customWidth="1"/>
    <col min="11517" max="11517" width="10.85546875" style="5" customWidth="1"/>
    <col min="11518" max="11518" width="11.5703125" style="5" customWidth="1"/>
    <col min="11519" max="11519" width="10.85546875" style="5" customWidth="1"/>
    <col min="11520" max="11521" width="11.7109375" style="5" customWidth="1"/>
    <col min="11522" max="11522" width="14.42578125" style="5" customWidth="1"/>
    <col min="11523" max="11524" width="16" style="5" customWidth="1"/>
    <col min="11525" max="11756" width="8.85546875" style="5"/>
    <col min="11757" max="11757" width="6.42578125" style="5" customWidth="1"/>
    <col min="11758" max="11758" width="43.5703125" style="5" customWidth="1"/>
    <col min="11759" max="11759" width="6" style="5" customWidth="1"/>
    <col min="11760" max="11761" width="0" style="5" hidden="1" customWidth="1"/>
    <col min="11762" max="11762" width="9.42578125" style="5" customWidth="1"/>
    <col min="11763" max="11763" width="10" style="5" customWidth="1"/>
    <col min="11764" max="11764" width="10.7109375" style="5" bestFit="1" customWidth="1"/>
    <col min="11765" max="11765" width="9.7109375" style="5" customWidth="1"/>
    <col min="11766" max="11766" width="9.85546875" style="5" customWidth="1"/>
    <col min="11767" max="11767" width="11.42578125" style="5" customWidth="1"/>
    <col min="11768" max="11768" width="12" style="5" customWidth="1"/>
    <col min="11769" max="11769" width="11.140625" style="5" customWidth="1"/>
    <col min="11770" max="11770" width="9.140625" style="5" customWidth="1"/>
    <col min="11771" max="11771" width="11.85546875" style="5" customWidth="1"/>
    <col min="11772" max="11772" width="11" style="5" customWidth="1"/>
    <col min="11773" max="11773" width="10.85546875" style="5" customWidth="1"/>
    <col min="11774" max="11774" width="11.5703125" style="5" customWidth="1"/>
    <col min="11775" max="11775" width="10.85546875" style="5" customWidth="1"/>
    <col min="11776" max="11777" width="11.7109375" style="5" customWidth="1"/>
    <col min="11778" max="11778" width="14.42578125" style="5" customWidth="1"/>
    <col min="11779" max="11780" width="16" style="5" customWidth="1"/>
    <col min="11781" max="12012" width="8.85546875" style="5"/>
    <col min="12013" max="12013" width="6.42578125" style="5" customWidth="1"/>
    <col min="12014" max="12014" width="43.5703125" style="5" customWidth="1"/>
    <col min="12015" max="12015" width="6" style="5" customWidth="1"/>
    <col min="12016" max="12017" width="0" style="5" hidden="1" customWidth="1"/>
    <col min="12018" max="12018" width="9.42578125" style="5" customWidth="1"/>
    <col min="12019" max="12019" width="10" style="5" customWidth="1"/>
    <col min="12020" max="12020" width="10.7109375" style="5" bestFit="1" customWidth="1"/>
    <col min="12021" max="12021" width="9.7109375" style="5" customWidth="1"/>
    <col min="12022" max="12022" width="9.85546875" style="5" customWidth="1"/>
    <col min="12023" max="12023" width="11.42578125" style="5" customWidth="1"/>
    <col min="12024" max="12024" width="12" style="5" customWidth="1"/>
    <col min="12025" max="12025" width="11.140625" style="5" customWidth="1"/>
    <col min="12026" max="12026" width="9.140625" style="5" customWidth="1"/>
    <col min="12027" max="12027" width="11.85546875" style="5" customWidth="1"/>
    <col min="12028" max="12028" width="11" style="5" customWidth="1"/>
    <col min="12029" max="12029" width="10.85546875" style="5" customWidth="1"/>
    <col min="12030" max="12030" width="11.5703125" style="5" customWidth="1"/>
    <col min="12031" max="12031" width="10.85546875" style="5" customWidth="1"/>
    <col min="12032" max="12033" width="11.7109375" style="5" customWidth="1"/>
    <col min="12034" max="12034" width="14.42578125" style="5" customWidth="1"/>
    <col min="12035" max="12036" width="16" style="5" customWidth="1"/>
    <col min="12037" max="12268" width="8.85546875" style="5"/>
    <col min="12269" max="12269" width="6.42578125" style="5" customWidth="1"/>
    <col min="12270" max="12270" width="43.5703125" style="5" customWidth="1"/>
    <col min="12271" max="12271" width="6" style="5" customWidth="1"/>
    <col min="12272" max="12273" width="0" style="5" hidden="1" customWidth="1"/>
    <col min="12274" max="12274" width="9.42578125" style="5" customWidth="1"/>
    <col min="12275" max="12275" width="10" style="5" customWidth="1"/>
    <col min="12276" max="12276" width="10.7109375" style="5" bestFit="1" customWidth="1"/>
    <col min="12277" max="12277" width="9.7109375" style="5" customWidth="1"/>
    <col min="12278" max="12278" width="9.85546875" style="5" customWidth="1"/>
    <col min="12279" max="12279" width="11.42578125" style="5" customWidth="1"/>
    <col min="12280" max="12280" width="12" style="5" customWidth="1"/>
    <col min="12281" max="12281" width="11.140625" style="5" customWidth="1"/>
    <col min="12282" max="12282" width="9.140625" style="5" customWidth="1"/>
    <col min="12283" max="12283" width="11.85546875" style="5" customWidth="1"/>
    <col min="12284" max="12284" width="11" style="5" customWidth="1"/>
    <col min="12285" max="12285" width="10.85546875" style="5" customWidth="1"/>
    <col min="12286" max="12286" width="11.5703125" style="5" customWidth="1"/>
    <col min="12287" max="12287" width="10.85546875" style="5" customWidth="1"/>
    <col min="12288" max="12289" width="11.7109375" style="5" customWidth="1"/>
    <col min="12290" max="12290" width="14.42578125" style="5" customWidth="1"/>
    <col min="12291" max="12292" width="16" style="5" customWidth="1"/>
    <col min="12293" max="12524" width="8.85546875" style="5"/>
    <col min="12525" max="12525" width="6.42578125" style="5" customWidth="1"/>
    <col min="12526" max="12526" width="43.5703125" style="5" customWidth="1"/>
    <col min="12527" max="12527" width="6" style="5" customWidth="1"/>
    <col min="12528" max="12529" width="0" style="5" hidden="1" customWidth="1"/>
    <col min="12530" max="12530" width="9.42578125" style="5" customWidth="1"/>
    <col min="12531" max="12531" width="10" style="5" customWidth="1"/>
    <col min="12532" max="12532" width="10.7109375" style="5" bestFit="1" customWidth="1"/>
    <col min="12533" max="12533" width="9.7109375" style="5" customWidth="1"/>
    <col min="12534" max="12534" width="9.85546875" style="5" customWidth="1"/>
    <col min="12535" max="12535" width="11.42578125" style="5" customWidth="1"/>
    <col min="12536" max="12536" width="12" style="5" customWidth="1"/>
    <col min="12537" max="12537" width="11.140625" style="5" customWidth="1"/>
    <col min="12538" max="12538" width="9.140625" style="5" customWidth="1"/>
    <col min="12539" max="12539" width="11.85546875" style="5" customWidth="1"/>
    <col min="12540" max="12540" width="11" style="5" customWidth="1"/>
    <col min="12541" max="12541" width="10.85546875" style="5" customWidth="1"/>
    <col min="12542" max="12542" width="11.5703125" style="5" customWidth="1"/>
    <col min="12543" max="12543" width="10.85546875" style="5" customWidth="1"/>
    <col min="12544" max="12545" width="11.7109375" style="5" customWidth="1"/>
    <col min="12546" max="12546" width="14.42578125" style="5" customWidth="1"/>
    <col min="12547" max="12548" width="16" style="5" customWidth="1"/>
    <col min="12549" max="12780" width="8.85546875" style="5"/>
    <col min="12781" max="12781" width="6.42578125" style="5" customWidth="1"/>
    <col min="12782" max="12782" width="43.5703125" style="5" customWidth="1"/>
    <col min="12783" max="12783" width="6" style="5" customWidth="1"/>
    <col min="12784" max="12785" width="0" style="5" hidden="1" customWidth="1"/>
    <col min="12786" max="12786" width="9.42578125" style="5" customWidth="1"/>
    <col min="12787" max="12787" width="10" style="5" customWidth="1"/>
    <col min="12788" max="12788" width="10.7109375" style="5" bestFit="1" customWidth="1"/>
    <col min="12789" max="12789" width="9.7109375" style="5" customWidth="1"/>
    <col min="12790" max="12790" width="9.85546875" style="5" customWidth="1"/>
    <col min="12791" max="12791" width="11.42578125" style="5" customWidth="1"/>
    <col min="12792" max="12792" width="12" style="5" customWidth="1"/>
    <col min="12793" max="12793" width="11.140625" style="5" customWidth="1"/>
    <col min="12794" max="12794" width="9.140625" style="5" customWidth="1"/>
    <col min="12795" max="12795" width="11.85546875" style="5" customWidth="1"/>
    <col min="12796" max="12796" width="11" style="5" customWidth="1"/>
    <col min="12797" max="12797" width="10.85546875" style="5" customWidth="1"/>
    <col min="12798" max="12798" width="11.5703125" style="5" customWidth="1"/>
    <col min="12799" max="12799" width="10.85546875" style="5" customWidth="1"/>
    <col min="12800" max="12801" width="11.7109375" style="5" customWidth="1"/>
    <col min="12802" max="12802" width="14.42578125" style="5" customWidth="1"/>
    <col min="12803" max="12804" width="16" style="5" customWidth="1"/>
    <col min="12805" max="13036" width="8.85546875" style="5"/>
    <col min="13037" max="13037" width="6.42578125" style="5" customWidth="1"/>
    <col min="13038" max="13038" width="43.5703125" style="5" customWidth="1"/>
    <col min="13039" max="13039" width="6" style="5" customWidth="1"/>
    <col min="13040" max="13041" width="0" style="5" hidden="1" customWidth="1"/>
    <col min="13042" max="13042" width="9.42578125" style="5" customWidth="1"/>
    <col min="13043" max="13043" width="10" style="5" customWidth="1"/>
    <col min="13044" max="13044" width="10.7109375" style="5" bestFit="1" customWidth="1"/>
    <col min="13045" max="13045" width="9.7109375" style="5" customWidth="1"/>
    <col min="13046" max="13046" width="9.85546875" style="5" customWidth="1"/>
    <col min="13047" max="13047" width="11.42578125" style="5" customWidth="1"/>
    <col min="13048" max="13048" width="12" style="5" customWidth="1"/>
    <col min="13049" max="13049" width="11.140625" style="5" customWidth="1"/>
    <col min="13050" max="13050" width="9.140625" style="5" customWidth="1"/>
    <col min="13051" max="13051" width="11.85546875" style="5" customWidth="1"/>
    <col min="13052" max="13052" width="11" style="5" customWidth="1"/>
    <col min="13053" max="13053" width="10.85546875" style="5" customWidth="1"/>
    <col min="13054" max="13054" width="11.5703125" style="5" customWidth="1"/>
    <col min="13055" max="13055" width="10.85546875" style="5" customWidth="1"/>
    <col min="13056" max="13057" width="11.7109375" style="5" customWidth="1"/>
    <col min="13058" max="13058" width="14.42578125" style="5" customWidth="1"/>
    <col min="13059" max="13060" width="16" style="5" customWidth="1"/>
    <col min="13061" max="13292" width="8.85546875" style="5"/>
    <col min="13293" max="13293" width="6.42578125" style="5" customWidth="1"/>
    <col min="13294" max="13294" width="43.5703125" style="5" customWidth="1"/>
    <col min="13295" max="13295" width="6" style="5" customWidth="1"/>
    <col min="13296" max="13297" width="0" style="5" hidden="1" customWidth="1"/>
    <col min="13298" max="13298" width="9.42578125" style="5" customWidth="1"/>
    <col min="13299" max="13299" width="10" style="5" customWidth="1"/>
    <col min="13300" max="13300" width="10.7109375" style="5" bestFit="1" customWidth="1"/>
    <col min="13301" max="13301" width="9.7109375" style="5" customWidth="1"/>
    <col min="13302" max="13302" width="9.85546875" style="5" customWidth="1"/>
    <col min="13303" max="13303" width="11.42578125" style="5" customWidth="1"/>
    <col min="13304" max="13304" width="12" style="5" customWidth="1"/>
    <col min="13305" max="13305" width="11.140625" style="5" customWidth="1"/>
    <col min="13306" max="13306" width="9.140625" style="5" customWidth="1"/>
    <col min="13307" max="13307" width="11.85546875" style="5" customWidth="1"/>
    <col min="13308" max="13308" width="11" style="5" customWidth="1"/>
    <col min="13309" max="13309" width="10.85546875" style="5" customWidth="1"/>
    <col min="13310" max="13310" width="11.5703125" style="5" customWidth="1"/>
    <col min="13311" max="13311" width="10.85546875" style="5" customWidth="1"/>
    <col min="13312" max="13313" width="11.7109375" style="5" customWidth="1"/>
    <col min="13314" max="13314" width="14.42578125" style="5" customWidth="1"/>
    <col min="13315" max="13316" width="16" style="5" customWidth="1"/>
    <col min="13317" max="13548" width="8.85546875" style="5"/>
    <col min="13549" max="13549" width="6.42578125" style="5" customWidth="1"/>
    <col min="13550" max="13550" width="43.5703125" style="5" customWidth="1"/>
    <col min="13551" max="13551" width="6" style="5" customWidth="1"/>
    <col min="13552" max="13553" width="0" style="5" hidden="1" customWidth="1"/>
    <col min="13554" max="13554" width="9.42578125" style="5" customWidth="1"/>
    <col min="13555" max="13555" width="10" style="5" customWidth="1"/>
    <col min="13556" max="13556" width="10.7109375" style="5" bestFit="1" customWidth="1"/>
    <col min="13557" max="13557" width="9.7109375" style="5" customWidth="1"/>
    <col min="13558" max="13558" width="9.85546875" style="5" customWidth="1"/>
    <col min="13559" max="13559" width="11.42578125" style="5" customWidth="1"/>
    <col min="13560" max="13560" width="12" style="5" customWidth="1"/>
    <col min="13561" max="13561" width="11.140625" style="5" customWidth="1"/>
    <col min="13562" max="13562" width="9.140625" style="5" customWidth="1"/>
    <col min="13563" max="13563" width="11.85546875" style="5" customWidth="1"/>
    <col min="13564" max="13564" width="11" style="5" customWidth="1"/>
    <col min="13565" max="13565" width="10.85546875" style="5" customWidth="1"/>
    <col min="13566" max="13566" width="11.5703125" style="5" customWidth="1"/>
    <col min="13567" max="13567" width="10.85546875" style="5" customWidth="1"/>
    <col min="13568" max="13569" width="11.7109375" style="5" customWidth="1"/>
    <col min="13570" max="13570" width="14.42578125" style="5" customWidth="1"/>
    <col min="13571" max="13572" width="16" style="5" customWidth="1"/>
    <col min="13573" max="13804" width="8.85546875" style="5"/>
    <col min="13805" max="13805" width="6.42578125" style="5" customWidth="1"/>
    <col min="13806" max="13806" width="43.5703125" style="5" customWidth="1"/>
    <col min="13807" max="13807" width="6" style="5" customWidth="1"/>
    <col min="13808" max="13809" width="0" style="5" hidden="1" customWidth="1"/>
    <col min="13810" max="13810" width="9.42578125" style="5" customWidth="1"/>
    <col min="13811" max="13811" width="10" style="5" customWidth="1"/>
    <col min="13812" max="13812" width="10.7109375" style="5" bestFit="1" customWidth="1"/>
    <col min="13813" max="13813" width="9.7109375" style="5" customWidth="1"/>
    <col min="13814" max="13814" width="9.85546875" style="5" customWidth="1"/>
    <col min="13815" max="13815" width="11.42578125" style="5" customWidth="1"/>
    <col min="13816" max="13816" width="12" style="5" customWidth="1"/>
    <col min="13817" max="13817" width="11.140625" style="5" customWidth="1"/>
    <col min="13818" max="13818" width="9.140625" style="5" customWidth="1"/>
    <col min="13819" max="13819" width="11.85546875" style="5" customWidth="1"/>
    <col min="13820" max="13820" width="11" style="5" customWidth="1"/>
    <col min="13821" max="13821" width="10.85546875" style="5" customWidth="1"/>
    <col min="13822" max="13822" width="11.5703125" style="5" customWidth="1"/>
    <col min="13823" max="13823" width="10.85546875" style="5" customWidth="1"/>
    <col min="13824" max="13825" width="11.7109375" style="5" customWidth="1"/>
    <col min="13826" max="13826" width="14.42578125" style="5" customWidth="1"/>
    <col min="13827" max="13828" width="16" style="5" customWidth="1"/>
    <col min="13829" max="14060" width="8.85546875" style="5"/>
    <col min="14061" max="14061" width="6.42578125" style="5" customWidth="1"/>
    <col min="14062" max="14062" width="43.5703125" style="5" customWidth="1"/>
    <col min="14063" max="14063" width="6" style="5" customWidth="1"/>
    <col min="14064" max="14065" width="0" style="5" hidden="1" customWidth="1"/>
    <col min="14066" max="14066" width="9.42578125" style="5" customWidth="1"/>
    <col min="14067" max="14067" width="10" style="5" customWidth="1"/>
    <col min="14068" max="14068" width="10.7109375" style="5" bestFit="1" customWidth="1"/>
    <col min="14069" max="14069" width="9.7109375" style="5" customWidth="1"/>
    <col min="14070" max="14070" width="9.85546875" style="5" customWidth="1"/>
    <col min="14071" max="14071" width="11.42578125" style="5" customWidth="1"/>
    <col min="14072" max="14072" width="12" style="5" customWidth="1"/>
    <col min="14073" max="14073" width="11.140625" style="5" customWidth="1"/>
    <col min="14074" max="14074" width="9.140625" style="5" customWidth="1"/>
    <col min="14075" max="14075" width="11.85546875" style="5" customWidth="1"/>
    <col min="14076" max="14076" width="11" style="5" customWidth="1"/>
    <col min="14077" max="14077" width="10.85546875" style="5" customWidth="1"/>
    <col min="14078" max="14078" width="11.5703125" style="5" customWidth="1"/>
    <col min="14079" max="14079" width="10.85546875" style="5" customWidth="1"/>
    <col min="14080" max="14081" width="11.7109375" style="5" customWidth="1"/>
    <col min="14082" max="14082" width="14.42578125" style="5" customWidth="1"/>
    <col min="14083" max="14084" width="16" style="5" customWidth="1"/>
    <col min="14085" max="14316" width="8.85546875" style="5"/>
    <col min="14317" max="14317" width="6.42578125" style="5" customWidth="1"/>
    <col min="14318" max="14318" width="43.5703125" style="5" customWidth="1"/>
    <col min="14319" max="14319" width="6" style="5" customWidth="1"/>
    <col min="14320" max="14321" width="0" style="5" hidden="1" customWidth="1"/>
    <col min="14322" max="14322" width="9.42578125" style="5" customWidth="1"/>
    <col min="14323" max="14323" width="10" style="5" customWidth="1"/>
    <col min="14324" max="14324" width="10.7109375" style="5" bestFit="1" customWidth="1"/>
    <col min="14325" max="14325" width="9.7109375" style="5" customWidth="1"/>
    <col min="14326" max="14326" width="9.85546875" style="5" customWidth="1"/>
    <col min="14327" max="14327" width="11.42578125" style="5" customWidth="1"/>
    <col min="14328" max="14328" width="12" style="5" customWidth="1"/>
    <col min="14329" max="14329" width="11.140625" style="5" customWidth="1"/>
    <col min="14330" max="14330" width="9.140625" style="5" customWidth="1"/>
    <col min="14331" max="14331" width="11.85546875" style="5" customWidth="1"/>
    <col min="14332" max="14332" width="11" style="5" customWidth="1"/>
    <col min="14333" max="14333" width="10.85546875" style="5" customWidth="1"/>
    <col min="14334" max="14334" width="11.5703125" style="5" customWidth="1"/>
    <col min="14335" max="14335" width="10.85546875" style="5" customWidth="1"/>
    <col min="14336" max="14337" width="11.7109375" style="5" customWidth="1"/>
    <col min="14338" max="14338" width="14.42578125" style="5" customWidth="1"/>
    <col min="14339" max="14340" width="16" style="5" customWidth="1"/>
    <col min="14341" max="14572" width="8.85546875" style="5"/>
    <col min="14573" max="14573" width="6.42578125" style="5" customWidth="1"/>
    <col min="14574" max="14574" width="43.5703125" style="5" customWidth="1"/>
    <col min="14575" max="14575" width="6" style="5" customWidth="1"/>
    <col min="14576" max="14577" width="0" style="5" hidden="1" customWidth="1"/>
    <col min="14578" max="14578" width="9.42578125" style="5" customWidth="1"/>
    <col min="14579" max="14579" width="10" style="5" customWidth="1"/>
    <col min="14580" max="14580" width="10.7109375" style="5" bestFit="1" customWidth="1"/>
    <col min="14581" max="14581" width="9.7109375" style="5" customWidth="1"/>
    <col min="14582" max="14582" width="9.85546875" style="5" customWidth="1"/>
    <col min="14583" max="14583" width="11.42578125" style="5" customWidth="1"/>
    <col min="14584" max="14584" width="12" style="5" customWidth="1"/>
    <col min="14585" max="14585" width="11.140625" style="5" customWidth="1"/>
    <col min="14586" max="14586" width="9.140625" style="5" customWidth="1"/>
    <col min="14587" max="14587" width="11.85546875" style="5" customWidth="1"/>
    <col min="14588" max="14588" width="11" style="5" customWidth="1"/>
    <col min="14589" max="14589" width="10.85546875" style="5" customWidth="1"/>
    <col min="14590" max="14590" width="11.5703125" style="5" customWidth="1"/>
    <col min="14591" max="14591" width="10.85546875" style="5" customWidth="1"/>
    <col min="14592" max="14593" width="11.7109375" style="5" customWidth="1"/>
    <col min="14594" max="14594" width="14.42578125" style="5" customWidth="1"/>
    <col min="14595" max="14596" width="16" style="5" customWidth="1"/>
    <col min="14597" max="14828" width="8.85546875" style="5"/>
    <col min="14829" max="14829" width="6.42578125" style="5" customWidth="1"/>
    <col min="14830" max="14830" width="43.5703125" style="5" customWidth="1"/>
    <col min="14831" max="14831" width="6" style="5" customWidth="1"/>
    <col min="14832" max="14833" width="0" style="5" hidden="1" customWidth="1"/>
    <col min="14834" max="14834" width="9.42578125" style="5" customWidth="1"/>
    <col min="14835" max="14835" width="10" style="5" customWidth="1"/>
    <col min="14836" max="14836" width="10.7109375" style="5" bestFit="1" customWidth="1"/>
    <col min="14837" max="14837" width="9.7109375" style="5" customWidth="1"/>
    <col min="14838" max="14838" width="9.85546875" style="5" customWidth="1"/>
    <col min="14839" max="14839" width="11.42578125" style="5" customWidth="1"/>
    <col min="14840" max="14840" width="12" style="5" customWidth="1"/>
    <col min="14841" max="14841" width="11.140625" style="5" customWidth="1"/>
    <col min="14842" max="14842" width="9.140625" style="5" customWidth="1"/>
    <col min="14843" max="14843" width="11.85546875" style="5" customWidth="1"/>
    <col min="14844" max="14844" width="11" style="5" customWidth="1"/>
    <col min="14845" max="14845" width="10.85546875" style="5" customWidth="1"/>
    <col min="14846" max="14846" width="11.5703125" style="5" customWidth="1"/>
    <col min="14847" max="14847" width="10.85546875" style="5" customWidth="1"/>
    <col min="14848" max="14849" width="11.7109375" style="5" customWidth="1"/>
    <col min="14850" max="14850" width="14.42578125" style="5" customWidth="1"/>
    <col min="14851" max="14852" width="16" style="5" customWidth="1"/>
    <col min="14853" max="15084" width="8.85546875" style="5"/>
    <col min="15085" max="15085" width="6.42578125" style="5" customWidth="1"/>
    <col min="15086" max="15086" width="43.5703125" style="5" customWidth="1"/>
    <col min="15087" max="15087" width="6" style="5" customWidth="1"/>
    <col min="15088" max="15089" width="0" style="5" hidden="1" customWidth="1"/>
    <col min="15090" max="15090" width="9.42578125" style="5" customWidth="1"/>
    <col min="15091" max="15091" width="10" style="5" customWidth="1"/>
    <col min="15092" max="15092" width="10.7109375" style="5" bestFit="1" customWidth="1"/>
    <col min="15093" max="15093" width="9.7109375" style="5" customWidth="1"/>
    <col min="15094" max="15094" width="9.85546875" style="5" customWidth="1"/>
    <col min="15095" max="15095" width="11.42578125" style="5" customWidth="1"/>
    <col min="15096" max="15096" width="12" style="5" customWidth="1"/>
    <col min="15097" max="15097" width="11.140625" style="5" customWidth="1"/>
    <col min="15098" max="15098" width="9.140625" style="5" customWidth="1"/>
    <col min="15099" max="15099" width="11.85546875" style="5" customWidth="1"/>
    <col min="15100" max="15100" width="11" style="5" customWidth="1"/>
    <col min="15101" max="15101" width="10.85546875" style="5" customWidth="1"/>
    <col min="15102" max="15102" width="11.5703125" style="5" customWidth="1"/>
    <col min="15103" max="15103" width="10.85546875" style="5" customWidth="1"/>
    <col min="15104" max="15105" width="11.7109375" style="5" customWidth="1"/>
    <col min="15106" max="15106" width="14.42578125" style="5" customWidth="1"/>
    <col min="15107" max="15108" width="16" style="5" customWidth="1"/>
    <col min="15109" max="15340" width="8.85546875" style="5"/>
    <col min="15341" max="15341" width="6.42578125" style="5" customWidth="1"/>
    <col min="15342" max="15342" width="43.5703125" style="5" customWidth="1"/>
    <col min="15343" max="15343" width="6" style="5" customWidth="1"/>
    <col min="15344" max="15345" width="0" style="5" hidden="1" customWidth="1"/>
    <col min="15346" max="15346" width="9.42578125" style="5" customWidth="1"/>
    <col min="15347" max="15347" width="10" style="5" customWidth="1"/>
    <col min="15348" max="15348" width="10.7109375" style="5" bestFit="1" customWidth="1"/>
    <col min="15349" max="15349" width="9.7109375" style="5" customWidth="1"/>
    <col min="15350" max="15350" width="9.85546875" style="5" customWidth="1"/>
    <col min="15351" max="15351" width="11.42578125" style="5" customWidth="1"/>
    <col min="15352" max="15352" width="12" style="5" customWidth="1"/>
    <col min="15353" max="15353" width="11.140625" style="5" customWidth="1"/>
    <col min="15354" max="15354" width="9.140625" style="5" customWidth="1"/>
    <col min="15355" max="15355" width="11.85546875" style="5" customWidth="1"/>
    <col min="15356" max="15356" width="11" style="5" customWidth="1"/>
    <col min="15357" max="15357" width="10.85546875" style="5" customWidth="1"/>
    <col min="15358" max="15358" width="11.5703125" style="5" customWidth="1"/>
    <col min="15359" max="15359" width="10.85546875" style="5" customWidth="1"/>
    <col min="15360" max="15361" width="11.7109375" style="5" customWidth="1"/>
    <col min="15362" max="15362" width="14.42578125" style="5" customWidth="1"/>
    <col min="15363" max="15364" width="16" style="5" customWidth="1"/>
    <col min="15365" max="15596" width="8.85546875" style="5"/>
    <col min="15597" max="15597" width="6.42578125" style="5" customWidth="1"/>
    <col min="15598" max="15598" width="43.5703125" style="5" customWidth="1"/>
    <col min="15599" max="15599" width="6" style="5" customWidth="1"/>
    <col min="15600" max="15601" width="0" style="5" hidden="1" customWidth="1"/>
    <col min="15602" max="15602" width="9.42578125" style="5" customWidth="1"/>
    <col min="15603" max="15603" width="10" style="5" customWidth="1"/>
    <col min="15604" max="15604" width="10.7109375" style="5" bestFit="1" customWidth="1"/>
    <col min="15605" max="15605" width="9.7109375" style="5" customWidth="1"/>
    <col min="15606" max="15606" width="9.85546875" style="5" customWidth="1"/>
    <col min="15607" max="15607" width="11.42578125" style="5" customWidth="1"/>
    <col min="15608" max="15608" width="12" style="5" customWidth="1"/>
    <col min="15609" max="15609" width="11.140625" style="5" customWidth="1"/>
    <col min="15610" max="15610" width="9.140625" style="5" customWidth="1"/>
    <col min="15611" max="15611" width="11.85546875" style="5" customWidth="1"/>
    <col min="15612" max="15612" width="11" style="5" customWidth="1"/>
    <col min="15613" max="15613" width="10.85546875" style="5" customWidth="1"/>
    <col min="15614" max="15614" width="11.5703125" style="5" customWidth="1"/>
    <col min="15615" max="15615" width="10.85546875" style="5" customWidth="1"/>
    <col min="15616" max="15617" width="11.7109375" style="5" customWidth="1"/>
    <col min="15618" max="15618" width="14.42578125" style="5" customWidth="1"/>
    <col min="15619" max="15620" width="16" style="5" customWidth="1"/>
    <col min="15621" max="15852" width="8.85546875" style="5"/>
    <col min="15853" max="15853" width="6.42578125" style="5" customWidth="1"/>
    <col min="15854" max="15854" width="43.5703125" style="5" customWidth="1"/>
    <col min="15855" max="15855" width="6" style="5" customWidth="1"/>
    <col min="15856" max="15857" width="0" style="5" hidden="1" customWidth="1"/>
    <col min="15858" max="15858" width="9.42578125" style="5" customWidth="1"/>
    <col min="15859" max="15859" width="10" style="5" customWidth="1"/>
    <col min="15860" max="15860" width="10.7109375" style="5" bestFit="1" customWidth="1"/>
    <col min="15861" max="15861" width="9.7109375" style="5" customWidth="1"/>
    <col min="15862" max="15862" width="9.85546875" style="5" customWidth="1"/>
    <col min="15863" max="15863" width="11.42578125" style="5" customWidth="1"/>
    <col min="15864" max="15864" width="12" style="5" customWidth="1"/>
    <col min="15865" max="15865" width="11.140625" style="5" customWidth="1"/>
    <col min="15866" max="15866" width="9.140625" style="5" customWidth="1"/>
    <col min="15867" max="15867" width="11.85546875" style="5" customWidth="1"/>
    <col min="15868" max="15868" width="11" style="5" customWidth="1"/>
    <col min="15869" max="15869" width="10.85546875" style="5" customWidth="1"/>
    <col min="15870" max="15870" width="11.5703125" style="5" customWidth="1"/>
    <col min="15871" max="15871" width="10.85546875" style="5" customWidth="1"/>
    <col min="15872" max="15873" width="11.7109375" style="5" customWidth="1"/>
    <col min="15874" max="15874" width="14.42578125" style="5" customWidth="1"/>
    <col min="15875" max="15876" width="16" style="5" customWidth="1"/>
    <col min="15877" max="16108" width="8.85546875" style="5"/>
    <col min="16109" max="16109" width="6.42578125" style="5" customWidth="1"/>
    <col min="16110" max="16110" width="43.5703125" style="5" customWidth="1"/>
    <col min="16111" max="16111" width="6" style="5" customWidth="1"/>
    <col min="16112" max="16113" width="0" style="5" hidden="1" customWidth="1"/>
    <col min="16114" max="16114" width="9.42578125" style="5" customWidth="1"/>
    <col min="16115" max="16115" width="10" style="5" customWidth="1"/>
    <col min="16116" max="16116" width="10.7109375" style="5" bestFit="1" customWidth="1"/>
    <col min="16117" max="16117" width="9.7109375" style="5" customWidth="1"/>
    <col min="16118" max="16118" width="9.85546875" style="5" customWidth="1"/>
    <col min="16119" max="16119" width="11.42578125" style="5" customWidth="1"/>
    <col min="16120" max="16120" width="12" style="5" customWidth="1"/>
    <col min="16121" max="16121" width="11.140625" style="5" customWidth="1"/>
    <col min="16122" max="16122" width="9.140625" style="5" customWidth="1"/>
    <col min="16123" max="16123" width="11.85546875" style="5" customWidth="1"/>
    <col min="16124" max="16124" width="11" style="5" customWidth="1"/>
    <col min="16125" max="16125" width="10.85546875" style="5" customWidth="1"/>
    <col min="16126" max="16126" width="11.5703125" style="5" customWidth="1"/>
    <col min="16127" max="16127" width="10.85546875" style="5" customWidth="1"/>
    <col min="16128" max="16129" width="11.7109375" style="5" customWidth="1"/>
    <col min="16130" max="16130" width="14.42578125" style="5" customWidth="1"/>
    <col min="16131" max="16132" width="16" style="5" customWidth="1"/>
    <col min="16133" max="16384" width="8.85546875" style="5"/>
  </cols>
  <sheetData>
    <row r="1" spans="1:41" ht="89.25" customHeight="1" x14ac:dyDescent="0.3">
      <c r="T1" s="144" t="s">
        <v>160</v>
      </c>
      <c r="U1" s="144"/>
      <c r="V1" s="144"/>
      <c r="W1" s="144"/>
    </row>
    <row r="2" spans="1:41" x14ac:dyDescent="0.3">
      <c r="W2" s="5" t="s">
        <v>5</v>
      </c>
    </row>
    <row r="3" spans="1:41" ht="45.75" customHeight="1" thickBot="1" x14ac:dyDescent="0.35">
      <c r="A3" s="92" t="s">
        <v>133</v>
      </c>
      <c r="B3" s="92"/>
      <c r="C3" s="92"/>
      <c r="D3" s="92"/>
      <c r="E3" s="92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</row>
    <row r="4" spans="1:41" ht="22.5" customHeight="1" thickBot="1" x14ac:dyDescent="0.35">
      <c r="A4" s="94" t="s">
        <v>26</v>
      </c>
      <c r="B4" s="94" t="s">
        <v>27</v>
      </c>
      <c r="C4" s="89" t="s">
        <v>28</v>
      </c>
      <c r="D4" s="44" t="s">
        <v>29</v>
      </c>
      <c r="E4" s="45"/>
      <c r="F4" s="97" t="s">
        <v>29</v>
      </c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9"/>
      <c r="W4" s="100"/>
    </row>
    <row r="5" spans="1:41" ht="24.75" customHeight="1" x14ac:dyDescent="0.3">
      <c r="A5" s="95"/>
      <c r="B5" s="95"/>
      <c r="C5" s="90"/>
      <c r="D5" s="89" t="s">
        <v>30</v>
      </c>
      <c r="E5" s="89" t="s">
        <v>31</v>
      </c>
      <c r="F5" s="90" t="s">
        <v>32</v>
      </c>
      <c r="G5" s="90" t="s">
        <v>33</v>
      </c>
      <c r="H5" s="90" t="s">
        <v>34</v>
      </c>
      <c r="I5" s="90" t="s">
        <v>35</v>
      </c>
      <c r="J5" s="90" t="s">
        <v>36</v>
      </c>
      <c r="K5" s="90" t="s">
        <v>37</v>
      </c>
      <c r="L5" s="90" t="s">
        <v>38</v>
      </c>
      <c r="M5" s="90" t="s">
        <v>39</v>
      </c>
      <c r="N5" s="90" t="s">
        <v>40</v>
      </c>
      <c r="O5" s="101" t="s">
        <v>41</v>
      </c>
      <c r="P5" s="102"/>
      <c r="Q5" s="102"/>
      <c r="R5" s="102"/>
      <c r="S5" s="102"/>
      <c r="T5" s="102"/>
      <c r="U5" s="102"/>
      <c r="V5" s="103"/>
      <c r="W5" s="90" t="s">
        <v>42</v>
      </c>
    </row>
    <row r="6" spans="1:41" ht="57" customHeight="1" x14ac:dyDescent="0.3">
      <c r="A6" s="95"/>
      <c r="B6" s="95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89" t="s">
        <v>43</v>
      </c>
      <c r="P6" s="89" t="s">
        <v>44</v>
      </c>
      <c r="Q6" s="89" t="s">
        <v>45</v>
      </c>
      <c r="R6" s="89" t="s">
        <v>136</v>
      </c>
      <c r="S6" s="89" t="s">
        <v>46</v>
      </c>
      <c r="T6" s="89" t="s">
        <v>47</v>
      </c>
      <c r="U6" s="89" t="s">
        <v>48</v>
      </c>
      <c r="V6" s="104" t="s">
        <v>137</v>
      </c>
      <c r="W6" s="90"/>
    </row>
    <row r="7" spans="1:41" ht="67.900000000000006" customHeight="1" x14ac:dyDescent="0.3">
      <c r="A7" s="95"/>
      <c r="B7" s="95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104"/>
      <c r="W7" s="90"/>
    </row>
    <row r="8" spans="1:41" ht="21.6" customHeight="1" x14ac:dyDescent="0.3">
      <c r="A8" s="96"/>
      <c r="B8" s="96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104"/>
      <c r="W8" s="91"/>
    </row>
    <row r="9" spans="1:41" ht="18" customHeight="1" x14ac:dyDescent="0.3">
      <c r="A9" s="25"/>
      <c r="B9" s="41"/>
      <c r="C9" s="26"/>
      <c r="D9" s="26"/>
      <c r="E9" s="26"/>
      <c r="F9" s="26"/>
      <c r="G9" s="41"/>
      <c r="H9" s="41"/>
      <c r="I9" s="41"/>
      <c r="J9" s="41"/>
      <c r="K9" s="26"/>
      <c r="L9" s="26"/>
      <c r="M9" s="26"/>
      <c r="N9" s="26"/>
      <c r="O9" s="43"/>
      <c r="P9" s="41"/>
      <c r="Q9" s="41"/>
      <c r="R9" s="41"/>
      <c r="S9" s="41"/>
      <c r="T9" s="41"/>
      <c r="U9" s="41"/>
      <c r="V9" s="41"/>
      <c r="W9" s="41"/>
    </row>
    <row r="10" spans="1:41" ht="38.25" x14ac:dyDescent="0.3">
      <c r="A10" s="35">
        <v>1</v>
      </c>
      <c r="B10" s="46" t="s">
        <v>49</v>
      </c>
      <c r="C10" s="42">
        <v>1</v>
      </c>
      <c r="D10" s="9">
        <v>200</v>
      </c>
      <c r="E10" s="9">
        <v>0</v>
      </c>
      <c r="F10" s="9">
        <v>163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320</v>
      </c>
      <c r="M10" s="9">
        <v>0</v>
      </c>
      <c r="N10" s="9">
        <v>0</v>
      </c>
      <c r="O10" s="8">
        <v>8826</v>
      </c>
      <c r="P10" s="9">
        <v>950</v>
      </c>
      <c r="Q10" s="9">
        <v>976</v>
      </c>
      <c r="R10" s="9">
        <v>223</v>
      </c>
      <c r="S10" s="9">
        <v>6900</v>
      </c>
      <c r="T10" s="9">
        <v>1123</v>
      </c>
      <c r="U10" s="9">
        <v>6632</v>
      </c>
      <c r="V10" s="9"/>
      <c r="W10" s="6">
        <v>1067</v>
      </c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</row>
    <row r="11" spans="1:41" ht="38.25" x14ac:dyDescent="0.3">
      <c r="A11" s="35">
        <v>2</v>
      </c>
      <c r="B11" s="46" t="s">
        <v>6</v>
      </c>
      <c r="C11" s="42">
        <v>2</v>
      </c>
      <c r="D11" s="9">
        <v>4200</v>
      </c>
      <c r="E11" s="9">
        <v>0</v>
      </c>
      <c r="F11" s="38">
        <v>4030</v>
      </c>
      <c r="G11" s="9">
        <v>0</v>
      </c>
      <c r="H11" s="9">
        <v>350</v>
      </c>
      <c r="I11" s="9">
        <v>0</v>
      </c>
      <c r="J11" s="9">
        <v>0</v>
      </c>
      <c r="K11" s="9">
        <v>0</v>
      </c>
      <c r="L11" s="9">
        <v>1510</v>
      </c>
      <c r="M11" s="9">
        <v>0</v>
      </c>
      <c r="N11" s="9">
        <v>0</v>
      </c>
      <c r="O11" s="9">
        <v>123693</v>
      </c>
      <c r="P11" s="9">
        <v>12761</v>
      </c>
      <c r="Q11" s="9">
        <v>13051</v>
      </c>
      <c r="R11" s="9">
        <v>2929</v>
      </c>
      <c r="S11" s="9">
        <v>97881</v>
      </c>
      <c r="T11" s="9">
        <v>26720</v>
      </c>
      <c r="U11" s="9">
        <v>81709</v>
      </c>
      <c r="V11" s="9"/>
      <c r="W11" s="6">
        <v>14291</v>
      </c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</row>
    <row r="12" spans="1:41" ht="38.25" x14ac:dyDescent="0.3">
      <c r="A12" s="35">
        <v>3</v>
      </c>
      <c r="B12" s="46" t="s">
        <v>50</v>
      </c>
      <c r="C12" s="42">
        <v>1</v>
      </c>
      <c r="D12" s="9">
        <v>290</v>
      </c>
      <c r="E12" s="9">
        <v>0</v>
      </c>
      <c r="F12" s="9">
        <v>285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820</v>
      </c>
      <c r="M12" s="9">
        <v>0</v>
      </c>
      <c r="N12" s="9">
        <v>0</v>
      </c>
      <c r="O12" s="9">
        <v>33345</v>
      </c>
      <c r="P12" s="9">
        <v>3328</v>
      </c>
      <c r="Q12" s="9">
        <v>3617</v>
      </c>
      <c r="R12" s="9">
        <v>828</v>
      </c>
      <c r="S12" s="9">
        <v>26400</v>
      </c>
      <c r="T12" s="9">
        <v>1823</v>
      </c>
      <c r="U12" s="9">
        <v>22100</v>
      </c>
      <c r="V12" s="9"/>
      <c r="W12" s="6">
        <v>3905</v>
      </c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</row>
    <row r="13" spans="1:41" ht="38.25" x14ac:dyDescent="0.3">
      <c r="A13" s="35">
        <v>4</v>
      </c>
      <c r="B13" s="46" t="s">
        <v>51</v>
      </c>
      <c r="C13" s="42">
        <v>1</v>
      </c>
      <c r="D13" s="9">
        <v>220</v>
      </c>
      <c r="E13" s="9">
        <v>0</v>
      </c>
      <c r="F13" s="9">
        <v>215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340</v>
      </c>
      <c r="M13" s="9">
        <v>0</v>
      </c>
      <c r="N13" s="9">
        <v>0</v>
      </c>
      <c r="O13" s="9">
        <v>16653</v>
      </c>
      <c r="P13" s="9">
        <v>1515</v>
      </c>
      <c r="Q13" s="9">
        <v>1867</v>
      </c>
      <c r="R13" s="9">
        <v>425</v>
      </c>
      <c r="S13" s="9">
        <v>13271</v>
      </c>
      <c r="T13" s="9">
        <v>1893</v>
      </c>
      <c r="U13" s="9">
        <v>12689</v>
      </c>
      <c r="V13" s="9"/>
      <c r="W13" s="6">
        <v>2020</v>
      </c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</row>
    <row r="14" spans="1:41" s="1" customFormat="1" ht="39.75" customHeight="1" x14ac:dyDescent="0.3">
      <c r="A14" s="35">
        <v>5</v>
      </c>
      <c r="B14" s="46" t="s">
        <v>1</v>
      </c>
      <c r="C14" s="42">
        <v>3</v>
      </c>
      <c r="D14" s="9">
        <f>16722+26</f>
        <v>16748</v>
      </c>
      <c r="E14" s="9">
        <v>0</v>
      </c>
      <c r="F14" s="9">
        <v>15810</v>
      </c>
      <c r="G14" s="9">
        <v>0</v>
      </c>
      <c r="H14" s="9">
        <v>0</v>
      </c>
      <c r="I14" s="9">
        <v>0</v>
      </c>
      <c r="J14" s="9">
        <v>640</v>
      </c>
      <c r="K14" s="9">
        <v>10560</v>
      </c>
      <c r="L14" s="9">
        <v>6188</v>
      </c>
      <c r="M14" s="9">
        <v>500</v>
      </c>
      <c r="N14" s="9">
        <v>0</v>
      </c>
      <c r="O14" s="9">
        <v>295117</v>
      </c>
      <c r="P14" s="10">
        <v>25744</v>
      </c>
      <c r="Q14" s="10">
        <v>32569</v>
      </c>
      <c r="R14" s="10">
        <v>7428</v>
      </c>
      <c r="S14" s="9">
        <v>236804</v>
      </c>
      <c r="T14" s="10">
        <v>75596</v>
      </c>
      <c r="U14" s="39">
        <v>175679</v>
      </c>
      <c r="V14" s="10"/>
      <c r="W14" s="6">
        <v>35670</v>
      </c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</row>
    <row r="15" spans="1:41" ht="38.25" x14ac:dyDescent="0.3">
      <c r="A15" s="35">
        <v>6</v>
      </c>
      <c r="B15" s="46" t="s">
        <v>52</v>
      </c>
      <c r="C15" s="42">
        <v>1</v>
      </c>
      <c r="D15" s="9">
        <v>459</v>
      </c>
      <c r="E15" s="9">
        <v>0</v>
      </c>
      <c r="F15" s="9">
        <v>367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1320</v>
      </c>
      <c r="M15" s="9">
        <v>0</v>
      </c>
      <c r="N15" s="9">
        <v>0</v>
      </c>
      <c r="O15" s="9">
        <v>38649</v>
      </c>
      <c r="P15" s="9">
        <v>4227</v>
      </c>
      <c r="Q15" s="9">
        <v>4058</v>
      </c>
      <c r="R15" s="9">
        <v>925</v>
      </c>
      <c r="S15" s="9">
        <v>30364</v>
      </c>
      <c r="T15" s="9">
        <v>1800</v>
      </c>
      <c r="U15" s="9">
        <v>23750</v>
      </c>
      <c r="V15" s="9"/>
      <c r="W15" s="6">
        <v>4404</v>
      </c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</row>
    <row r="16" spans="1:41" ht="25.5" customHeight="1" x14ac:dyDescent="0.3">
      <c r="A16" s="35">
        <v>7</v>
      </c>
      <c r="B16" s="46" t="s">
        <v>53</v>
      </c>
      <c r="C16" s="42">
        <v>1</v>
      </c>
      <c r="D16" s="9">
        <v>0</v>
      </c>
      <c r="E16" s="9">
        <v>0</v>
      </c>
      <c r="F16" s="9">
        <f>D16-E16</f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2070</v>
      </c>
      <c r="M16" s="9">
        <v>0</v>
      </c>
      <c r="N16" s="9">
        <v>0</v>
      </c>
      <c r="O16" s="9">
        <v>88292</v>
      </c>
      <c r="P16" s="9">
        <v>10492</v>
      </c>
      <c r="Q16" s="9">
        <v>9860</v>
      </c>
      <c r="R16" s="9">
        <v>2254</v>
      </c>
      <c r="S16" s="9">
        <v>67940</v>
      </c>
      <c r="T16" s="9">
        <v>20000</v>
      </c>
      <c r="U16" s="9">
        <v>59410</v>
      </c>
      <c r="V16" s="9"/>
      <c r="W16" s="6">
        <v>0</v>
      </c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</row>
    <row r="17" spans="1:41" ht="38.25" x14ac:dyDescent="0.3">
      <c r="A17" s="35">
        <v>8</v>
      </c>
      <c r="B17" s="46" t="s">
        <v>54</v>
      </c>
      <c r="C17" s="42">
        <v>1</v>
      </c>
      <c r="D17" s="9">
        <v>320</v>
      </c>
      <c r="E17" s="9">
        <v>0</v>
      </c>
      <c r="F17" s="9">
        <v>302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1200</v>
      </c>
      <c r="M17" s="9">
        <v>0</v>
      </c>
      <c r="N17" s="9">
        <v>0</v>
      </c>
      <c r="O17" s="9">
        <v>38407</v>
      </c>
      <c r="P17" s="10">
        <v>4885</v>
      </c>
      <c r="Q17" s="10">
        <v>4739</v>
      </c>
      <c r="R17" s="10">
        <v>1068</v>
      </c>
      <c r="S17" s="9">
        <v>28783</v>
      </c>
      <c r="T17" s="10">
        <v>3441</v>
      </c>
      <c r="U17" s="10">
        <v>22410</v>
      </c>
      <c r="V17" s="10"/>
      <c r="W17" s="6">
        <v>5130</v>
      </c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</row>
    <row r="18" spans="1:41" ht="38.25" x14ac:dyDescent="0.3">
      <c r="A18" s="35">
        <v>9</v>
      </c>
      <c r="B18" s="46" t="s">
        <v>55</v>
      </c>
      <c r="C18" s="42">
        <v>1</v>
      </c>
      <c r="D18" s="9">
        <v>220</v>
      </c>
      <c r="E18" s="9">
        <v>0</v>
      </c>
      <c r="F18" s="9">
        <v>165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480</v>
      </c>
      <c r="M18" s="9">
        <v>0</v>
      </c>
      <c r="N18" s="9">
        <v>0</v>
      </c>
      <c r="O18" s="9">
        <v>14866</v>
      </c>
      <c r="P18" s="9">
        <v>1016</v>
      </c>
      <c r="Q18" s="9">
        <v>1609</v>
      </c>
      <c r="R18" s="9">
        <v>367</v>
      </c>
      <c r="S18" s="9">
        <v>12241</v>
      </c>
      <c r="T18" s="9">
        <v>1500</v>
      </c>
      <c r="U18" s="9">
        <v>10106</v>
      </c>
      <c r="V18" s="9"/>
      <c r="W18" s="6">
        <v>1774</v>
      </c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</row>
    <row r="19" spans="1:41" ht="38.25" x14ac:dyDescent="0.3">
      <c r="A19" s="35">
        <v>10</v>
      </c>
      <c r="B19" s="46" t="s">
        <v>56</v>
      </c>
      <c r="C19" s="42">
        <v>1</v>
      </c>
      <c r="D19" s="9">
        <v>482</v>
      </c>
      <c r="E19" s="9">
        <v>0</v>
      </c>
      <c r="F19" s="9">
        <v>363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800</v>
      </c>
      <c r="M19" s="9">
        <v>0</v>
      </c>
      <c r="N19" s="9">
        <v>0</v>
      </c>
      <c r="O19" s="9">
        <v>21062</v>
      </c>
      <c r="P19" s="9">
        <v>1986</v>
      </c>
      <c r="Q19" s="9">
        <v>2472</v>
      </c>
      <c r="R19" s="9">
        <v>563</v>
      </c>
      <c r="S19" s="9">
        <v>16604</v>
      </c>
      <c r="T19" s="9">
        <v>2000</v>
      </c>
      <c r="U19" s="9">
        <v>13500</v>
      </c>
      <c r="V19" s="9"/>
      <c r="W19" s="6">
        <v>2670</v>
      </c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</row>
    <row r="20" spans="1:41" ht="38.25" x14ac:dyDescent="0.3">
      <c r="A20" s="35">
        <v>11</v>
      </c>
      <c r="B20" s="46" t="s">
        <v>57</v>
      </c>
      <c r="C20" s="42">
        <v>1</v>
      </c>
      <c r="D20" s="9">
        <v>220</v>
      </c>
      <c r="E20" s="9">
        <v>0</v>
      </c>
      <c r="F20" s="9">
        <v>163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320</v>
      </c>
      <c r="M20" s="9">
        <v>0</v>
      </c>
      <c r="N20" s="9">
        <v>0</v>
      </c>
      <c r="O20" s="9">
        <v>13470</v>
      </c>
      <c r="P20" s="9">
        <v>1200</v>
      </c>
      <c r="Q20" s="9">
        <v>1600</v>
      </c>
      <c r="R20" s="9">
        <v>362</v>
      </c>
      <c r="S20" s="9">
        <v>10670</v>
      </c>
      <c r="T20" s="9">
        <v>2000</v>
      </c>
      <c r="U20" s="9">
        <v>9172</v>
      </c>
      <c r="V20" s="9"/>
      <c r="W20" s="6">
        <v>1470</v>
      </c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</row>
    <row r="21" spans="1:41" ht="38.25" x14ac:dyDescent="0.3">
      <c r="A21" s="35">
        <v>12</v>
      </c>
      <c r="B21" s="46" t="s">
        <v>58</v>
      </c>
      <c r="C21" s="42">
        <v>1</v>
      </c>
      <c r="D21" s="9">
        <v>990</v>
      </c>
      <c r="E21" s="9">
        <v>0</v>
      </c>
      <c r="F21" s="9">
        <v>990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880</v>
      </c>
      <c r="M21" s="9">
        <v>0</v>
      </c>
      <c r="N21" s="9">
        <v>0</v>
      </c>
      <c r="O21" s="9">
        <v>52803</v>
      </c>
      <c r="P21" s="9">
        <v>5392</v>
      </c>
      <c r="Q21" s="9">
        <v>4059</v>
      </c>
      <c r="R21" s="9">
        <v>1388</v>
      </c>
      <c r="S21" s="9">
        <v>43352</v>
      </c>
      <c r="T21" s="9">
        <v>8745</v>
      </c>
      <c r="U21" s="9">
        <v>36576</v>
      </c>
      <c r="V21" s="9"/>
      <c r="W21" s="6">
        <v>6350</v>
      </c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</row>
    <row r="22" spans="1:41" ht="38.25" x14ac:dyDescent="0.3">
      <c r="A22" s="35">
        <v>13</v>
      </c>
      <c r="B22" s="46" t="s">
        <v>59</v>
      </c>
      <c r="C22" s="42">
        <v>1</v>
      </c>
      <c r="D22" s="9">
        <v>640</v>
      </c>
      <c r="E22" s="9">
        <v>0</v>
      </c>
      <c r="F22" s="9">
        <v>434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500</v>
      </c>
      <c r="M22" s="9">
        <v>0</v>
      </c>
      <c r="N22" s="9">
        <v>0</v>
      </c>
      <c r="O22" s="9">
        <v>26022</v>
      </c>
      <c r="P22" s="9">
        <v>3088</v>
      </c>
      <c r="Q22" s="9">
        <v>2964</v>
      </c>
      <c r="R22" s="9">
        <v>678</v>
      </c>
      <c r="S22" s="9">
        <v>19970</v>
      </c>
      <c r="T22" s="9">
        <v>4000</v>
      </c>
      <c r="U22" s="9">
        <v>19900</v>
      </c>
      <c r="V22" s="9"/>
      <c r="W22" s="6">
        <v>3250</v>
      </c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</row>
    <row r="23" spans="1:41" s="1" customFormat="1" ht="30" customHeight="1" x14ac:dyDescent="0.3">
      <c r="A23" s="35">
        <v>14</v>
      </c>
      <c r="B23" s="46" t="s">
        <v>2</v>
      </c>
      <c r="C23" s="42">
        <v>2</v>
      </c>
      <c r="D23" s="9">
        <v>2130</v>
      </c>
      <c r="E23" s="9">
        <v>0</v>
      </c>
      <c r="F23" s="9">
        <v>2111</v>
      </c>
      <c r="G23" s="9">
        <v>0</v>
      </c>
      <c r="H23" s="9">
        <v>0</v>
      </c>
      <c r="I23" s="9">
        <v>0</v>
      </c>
      <c r="J23" s="9">
        <v>0</v>
      </c>
      <c r="K23" s="9">
        <v>3300</v>
      </c>
      <c r="L23" s="9">
        <v>1200</v>
      </c>
      <c r="M23" s="9">
        <v>0</v>
      </c>
      <c r="N23" s="9">
        <v>0</v>
      </c>
      <c r="O23" s="9">
        <v>93928</v>
      </c>
      <c r="P23" s="9">
        <v>10752</v>
      </c>
      <c r="Q23" s="9">
        <v>14051</v>
      </c>
      <c r="R23" s="9">
        <v>1918</v>
      </c>
      <c r="S23" s="9">
        <v>69125</v>
      </c>
      <c r="T23" s="9">
        <v>17171</v>
      </c>
      <c r="U23" s="9">
        <v>57421</v>
      </c>
      <c r="V23" s="9"/>
      <c r="W23" s="6">
        <v>9090</v>
      </c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</row>
    <row r="24" spans="1:41" s="1" customFormat="1" ht="41.25" customHeight="1" x14ac:dyDescent="0.3">
      <c r="A24" s="35">
        <v>15</v>
      </c>
      <c r="B24" s="46" t="s">
        <v>7</v>
      </c>
      <c r="C24" s="42">
        <v>2</v>
      </c>
      <c r="D24" s="9">
        <v>3650</v>
      </c>
      <c r="E24" s="9">
        <v>0</v>
      </c>
      <c r="F24" s="9">
        <v>3454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1850</v>
      </c>
      <c r="M24" s="9">
        <v>0</v>
      </c>
      <c r="N24" s="9">
        <v>0</v>
      </c>
      <c r="O24" s="9">
        <v>80668</v>
      </c>
      <c r="P24" s="9">
        <v>10743</v>
      </c>
      <c r="Q24" s="9">
        <v>9691</v>
      </c>
      <c r="R24" s="9">
        <v>2665</v>
      </c>
      <c r="S24" s="9">
        <v>60234</v>
      </c>
      <c r="T24" s="9">
        <v>19360</v>
      </c>
      <c r="U24" s="9">
        <v>78952</v>
      </c>
      <c r="V24" s="9"/>
      <c r="W24" s="6">
        <v>11050</v>
      </c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</row>
    <row r="25" spans="1:41" s="1" customFormat="1" ht="40.9" customHeight="1" x14ac:dyDescent="0.3">
      <c r="A25" s="35">
        <v>16</v>
      </c>
      <c r="B25" s="46" t="s">
        <v>8</v>
      </c>
      <c r="C25" s="42">
        <v>2</v>
      </c>
      <c r="D25" s="9">
        <v>2400</v>
      </c>
      <c r="E25" s="9">
        <v>0</v>
      </c>
      <c r="F25" s="9">
        <v>2350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1200</v>
      </c>
      <c r="M25" s="9">
        <v>0</v>
      </c>
      <c r="N25" s="9">
        <v>0</v>
      </c>
      <c r="O25" s="9">
        <v>105379</v>
      </c>
      <c r="P25" s="9">
        <v>11137</v>
      </c>
      <c r="Q25" s="9">
        <v>10009</v>
      </c>
      <c r="R25" s="9">
        <v>2284</v>
      </c>
      <c r="S25" s="9">
        <v>84233</v>
      </c>
      <c r="T25" s="9">
        <v>20086</v>
      </c>
      <c r="U25" s="9">
        <v>64420</v>
      </c>
      <c r="V25" s="9"/>
      <c r="W25" s="6">
        <v>10720</v>
      </c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</row>
    <row r="26" spans="1:41" s="1" customFormat="1" ht="30.6" customHeight="1" x14ac:dyDescent="0.3">
      <c r="A26" s="35">
        <v>17</v>
      </c>
      <c r="B26" s="46" t="s">
        <v>3</v>
      </c>
      <c r="C26" s="42">
        <v>2</v>
      </c>
      <c r="D26" s="9">
        <v>10055</v>
      </c>
      <c r="E26" s="9">
        <v>0</v>
      </c>
      <c r="F26" s="9">
        <v>9589</v>
      </c>
      <c r="G26" s="9">
        <v>0</v>
      </c>
      <c r="H26" s="9">
        <v>0</v>
      </c>
      <c r="I26" s="9">
        <v>0</v>
      </c>
      <c r="J26" s="9">
        <v>0</v>
      </c>
      <c r="K26" s="9">
        <v>3300</v>
      </c>
      <c r="L26" s="9">
        <v>3670</v>
      </c>
      <c r="M26" s="9">
        <v>600</v>
      </c>
      <c r="N26" s="9">
        <v>0</v>
      </c>
      <c r="O26" s="9">
        <v>194499</v>
      </c>
      <c r="P26" s="9">
        <v>22507</v>
      </c>
      <c r="Q26" s="9">
        <v>20162</v>
      </c>
      <c r="R26" s="9">
        <v>4909</v>
      </c>
      <c r="S26" s="9">
        <v>151830</v>
      </c>
      <c r="T26" s="9">
        <v>41751</v>
      </c>
      <c r="U26" s="9">
        <v>134809</v>
      </c>
      <c r="V26" s="9"/>
      <c r="W26" s="6">
        <v>23550</v>
      </c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</row>
    <row r="27" spans="1:41" ht="38.25" x14ac:dyDescent="0.3">
      <c r="A27" s="35">
        <v>18</v>
      </c>
      <c r="B27" s="46" t="s">
        <v>60</v>
      </c>
      <c r="C27" s="42">
        <v>1</v>
      </c>
      <c r="D27" s="9">
        <v>890</v>
      </c>
      <c r="E27" s="9">
        <v>0</v>
      </c>
      <c r="F27" s="9">
        <v>518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990</v>
      </c>
      <c r="M27" s="9">
        <v>0</v>
      </c>
      <c r="N27" s="9">
        <v>0</v>
      </c>
      <c r="O27" s="9">
        <v>47678</v>
      </c>
      <c r="P27" s="9">
        <v>5351</v>
      </c>
      <c r="Q27" s="9">
        <v>5136</v>
      </c>
      <c r="R27" s="9">
        <v>1172</v>
      </c>
      <c r="S27" s="9">
        <v>37191</v>
      </c>
      <c r="T27" s="9">
        <v>9545</v>
      </c>
      <c r="U27" s="9">
        <v>28300</v>
      </c>
      <c r="V27" s="9"/>
      <c r="W27" s="6">
        <v>5580</v>
      </c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</row>
    <row r="28" spans="1:41" s="1" customFormat="1" ht="36" customHeight="1" x14ac:dyDescent="0.3">
      <c r="A28" s="35">
        <v>19</v>
      </c>
      <c r="B28" s="46" t="s">
        <v>9</v>
      </c>
      <c r="C28" s="42">
        <v>2</v>
      </c>
      <c r="D28" s="9">
        <v>9465</v>
      </c>
      <c r="E28" s="9">
        <v>0</v>
      </c>
      <c r="F28" s="9">
        <v>8837</v>
      </c>
      <c r="G28" s="9">
        <v>0</v>
      </c>
      <c r="H28" s="9">
        <v>300</v>
      </c>
      <c r="I28" s="9">
        <v>0</v>
      </c>
      <c r="J28" s="9">
        <v>0</v>
      </c>
      <c r="K28" s="9">
        <v>1600</v>
      </c>
      <c r="L28" s="9">
        <v>2350</v>
      </c>
      <c r="M28" s="9">
        <v>0</v>
      </c>
      <c r="N28" s="9">
        <v>0</v>
      </c>
      <c r="O28" s="9">
        <v>190656</v>
      </c>
      <c r="P28" s="9">
        <v>23119</v>
      </c>
      <c r="Q28" s="9">
        <v>22354</v>
      </c>
      <c r="R28" s="9">
        <v>5118</v>
      </c>
      <c r="S28" s="9">
        <v>145183</v>
      </c>
      <c r="T28" s="9">
        <v>44043</v>
      </c>
      <c r="U28" s="9">
        <v>133583</v>
      </c>
      <c r="V28" s="9"/>
      <c r="W28" s="9">
        <v>0</v>
      </c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</row>
    <row r="29" spans="1:41" s="1" customFormat="1" ht="43.5" customHeight="1" x14ac:dyDescent="0.3">
      <c r="A29" s="35">
        <v>20</v>
      </c>
      <c r="B29" s="46" t="s">
        <v>10</v>
      </c>
      <c r="C29" s="42">
        <v>2</v>
      </c>
      <c r="D29" s="9">
        <v>2560</v>
      </c>
      <c r="E29" s="9">
        <v>0</v>
      </c>
      <c r="F29" s="9">
        <v>2100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2300</v>
      </c>
      <c r="M29" s="9">
        <v>0</v>
      </c>
      <c r="N29" s="9">
        <v>0</v>
      </c>
      <c r="O29" s="9">
        <v>177611</v>
      </c>
      <c r="P29" s="9">
        <v>22771</v>
      </c>
      <c r="Q29" s="9">
        <v>22017</v>
      </c>
      <c r="R29" s="9">
        <v>5050</v>
      </c>
      <c r="S29" s="9">
        <v>132823</v>
      </c>
      <c r="T29" s="9">
        <v>41932</v>
      </c>
      <c r="U29" s="9">
        <v>129390</v>
      </c>
      <c r="V29" s="9">
        <v>0</v>
      </c>
      <c r="W29" s="9">
        <v>0</v>
      </c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</row>
    <row r="30" spans="1:41" s="1" customFormat="1" ht="39" customHeight="1" x14ac:dyDescent="0.3">
      <c r="A30" s="35">
        <v>21</v>
      </c>
      <c r="B30" s="46" t="s">
        <v>11</v>
      </c>
      <c r="C30" s="42">
        <v>2</v>
      </c>
      <c r="D30" s="9">
        <f>6265+65</f>
        <v>6330</v>
      </c>
      <c r="E30" s="9">
        <v>0</v>
      </c>
      <c r="F30" s="9">
        <v>6130</v>
      </c>
      <c r="G30" s="9">
        <v>0</v>
      </c>
      <c r="H30" s="9">
        <v>580</v>
      </c>
      <c r="I30" s="9">
        <v>0</v>
      </c>
      <c r="J30" s="9">
        <v>0</v>
      </c>
      <c r="K30" s="9">
        <v>0</v>
      </c>
      <c r="L30" s="9">
        <v>2300</v>
      </c>
      <c r="M30" s="9">
        <v>0</v>
      </c>
      <c r="N30" s="9">
        <v>0</v>
      </c>
      <c r="O30" s="9">
        <v>202039</v>
      </c>
      <c r="P30" s="9">
        <v>26991</v>
      </c>
      <c r="Q30" s="9">
        <v>24982</v>
      </c>
      <c r="R30" s="9">
        <v>5609</v>
      </c>
      <c r="S30" s="9">
        <v>150066</v>
      </c>
      <c r="T30" s="9">
        <v>41000</v>
      </c>
      <c r="U30" s="9">
        <v>143691</v>
      </c>
      <c r="V30" s="9"/>
      <c r="W30" s="9">
        <v>0</v>
      </c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</row>
    <row r="31" spans="1:41" s="1" customFormat="1" ht="48" customHeight="1" x14ac:dyDescent="0.3">
      <c r="A31" s="35">
        <v>22</v>
      </c>
      <c r="B31" s="46" t="s">
        <v>61</v>
      </c>
      <c r="C31" s="42">
        <v>3</v>
      </c>
      <c r="D31" s="9">
        <v>8278</v>
      </c>
      <c r="E31" s="9">
        <v>0</v>
      </c>
      <c r="F31" s="9">
        <v>8052</v>
      </c>
      <c r="G31" s="9">
        <v>0</v>
      </c>
      <c r="H31" s="9">
        <v>0</v>
      </c>
      <c r="I31" s="9">
        <v>0</v>
      </c>
      <c r="J31" s="38">
        <v>238</v>
      </c>
      <c r="K31" s="9">
        <v>0</v>
      </c>
      <c r="L31" s="9">
        <v>2290</v>
      </c>
      <c r="M31" s="9">
        <v>10</v>
      </c>
      <c r="N31" s="9">
        <v>0</v>
      </c>
      <c r="O31" s="9">
        <v>201004</v>
      </c>
      <c r="P31" s="9">
        <v>24587</v>
      </c>
      <c r="Q31" s="9">
        <v>23288</v>
      </c>
      <c r="R31" s="9">
        <v>5313</v>
      </c>
      <c r="S31" s="9">
        <v>153129</v>
      </c>
      <c r="T31" s="9">
        <v>51123</v>
      </c>
      <c r="U31" s="9">
        <v>116460</v>
      </c>
      <c r="V31" s="9"/>
      <c r="W31" s="9">
        <v>0</v>
      </c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</row>
    <row r="32" spans="1:41" s="1" customFormat="1" ht="39.75" customHeight="1" x14ac:dyDescent="0.3">
      <c r="A32" s="35">
        <v>23</v>
      </c>
      <c r="B32" s="46" t="s">
        <v>62</v>
      </c>
      <c r="C32" s="42">
        <v>3</v>
      </c>
      <c r="D32" s="9">
        <v>7550</v>
      </c>
      <c r="E32" s="9">
        <v>0</v>
      </c>
      <c r="F32" s="9">
        <v>7261</v>
      </c>
      <c r="G32" s="9">
        <v>0</v>
      </c>
      <c r="H32" s="9">
        <v>0</v>
      </c>
      <c r="I32" s="9">
        <v>0</v>
      </c>
      <c r="J32" s="9">
        <v>401</v>
      </c>
      <c r="K32" s="9">
        <v>0</v>
      </c>
      <c r="L32" s="9">
        <v>3050</v>
      </c>
      <c r="M32" s="9">
        <v>290</v>
      </c>
      <c r="N32" s="9">
        <v>0</v>
      </c>
      <c r="O32" s="9">
        <v>148446</v>
      </c>
      <c r="P32" s="9">
        <v>21710</v>
      </c>
      <c r="Q32" s="9">
        <v>18328</v>
      </c>
      <c r="R32" s="9">
        <v>4197</v>
      </c>
      <c r="S32" s="9">
        <v>108408</v>
      </c>
      <c r="T32" s="9">
        <v>52323</v>
      </c>
      <c r="U32" s="9">
        <v>99042</v>
      </c>
      <c r="V32" s="9"/>
      <c r="W32" s="9">
        <v>0</v>
      </c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</row>
    <row r="33" spans="1:41" s="1" customFormat="1" ht="39" customHeight="1" x14ac:dyDescent="0.3">
      <c r="A33" s="35">
        <v>24</v>
      </c>
      <c r="B33" s="46" t="s">
        <v>12</v>
      </c>
      <c r="C33" s="42">
        <v>2</v>
      </c>
      <c r="D33" s="9">
        <v>6450</v>
      </c>
      <c r="E33" s="9">
        <v>0</v>
      </c>
      <c r="F33" s="9">
        <v>6450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1600</v>
      </c>
      <c r="M33" s="9">
        <v>0</v>
      </c>
      <c r="N33" s="9">
        <v>0</v>
      </c>
      <c r="O33" s="9">
        <v>23084</v>
      </c>
      <c r="P33" s="11">
        <v>0</v>
      </c>
      <c r="Q33" s="11">
        <v>0</v>
      </c>
      <c r="R33" s="11">
        <v>0</v>
      </c>
      <c r="S33" s="9">
        <v>23084</v>
      </c>
      <c r="T33" s="9">
        <v>0</v>
      </c>
      <c r="U33" s="9">
        <v>15377</v>
      </c>
      <c r="V33" s="9"/>
      <c r="W33" s="9">
        <v>0</v>
      </c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</row>
    <row r="34" spans="1:41" s="1" customFormat="1" ht="42.75" customHeight="1" x14ac:dyDescent="0.3">
      <c r="A34" s="35">
        <v>25</v>
      </c>
      <c r="B34" s="46" t="s">
        <v>13</v>
      </c>
      <c r="C34" s="42">
        <v>2</v>
      </c>
      <c r="D34" s="9">
        <v>4430</v>
      </c>
      <c r="E34" s="9">
        <v>0</v>
      </c>
      <c r="F34" s="9">
        <v>4290</v>
      </c>
      <c r="G34" s="9">
        <v>0</v>
      </c>
      <c r="H34" s="9">
        <v>1071</v>
      </c>
      <c r="I34" s="9">
        <v>1071</v>
      </c>
      <c r="J34" s="9">
        <v>0</v>
      </c>
      <c r="K34" s="9">
        <v>0</v>
      </c>
      <c r="L34" s="9">
        <v>1400</v>
      </c>
      <c r="M34" s="9">
        <v>0</v>
      </c>
      <c r="N34" s="9">
        <v>0</v>
      </c>
      <c r="O34" s="9">
        <v>38310</v>
      </c>
      <c r="P34" s="24">
        <v>5963</v>
      </c>
      <c r="Q34" s="24">
        <v>15</v>
      </c>
      <c r="R34" s="24">
        <v>0</v>
      </c>
      <c r="S34" s="9">
        <v>32332</v>
      </c>
      <c r="T34" s="9">
        <v>1300</v>
      </c>
      <c r="U34" s="9">
        <v>11625</v>
      </c>
      <c r="V34" s="9">
        <v>350</v>
      </c>
      <c r="W34" s="9">
        <v>0</v>
      </c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</row>
    <row r="35" spans="1:41" s="1" customFormat="1" ht="25.5" x14ac:dyDescent="0.3">
      <c r="A35" s="35">
        <v>26</v>
      </c>
      <c r="B35" s="46" t="s">
        <v>14</v>
      </c>
      <c r="C35" s="42">
        <v>2</v>
      </c>
      <c r="D35" s="9">
        <v>2800</v>
      </c>
      <c r="E35" s="9">
        <v>0</v>
      </c>
      <c r="F35" s="9">
        <v>2700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900</v>
      </c>
      <c r="M35" s="9">
        <v>0</v>
      </c>
      <c r="N35" s="9">
        <v>0</v>
      </c>
      <c r="O35" s="9">
        <v>23262</v>
      </c>
      <c r="P35" s="12">
        <v>0</v>
      </c>
      <c r="Q35" s="12">
        <v>0</v>
      </c>
      <c r="R35" s="12">
        <v>0</v>
      </c>
      <c r="S35" s="9">
        <v>23262</v>
      </c>
      <c r="T35" s="9">
        <v>0</v>
      </c>
      <c r="U35" s="9">
        <v>18000</v>
      </c>
      <c r="V35" s="9"/>
      <c r="W35" s="9">
        <v>0</v>
      </c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</row>
    <row r="36" spans="1:41" s="1" customFormat="1" ht="25.5" x14ac:dyDescent="0.3">
      <c r="A36" s="35">
        <v>27</v>
      </c>
      <c r="B36" s="46" t="s">
        <v>15</v>
      </c>
      <c r="C36" s="42">
        <v>2</v>
      </c>
      <c r="D36" s="9">
        <v>2550</v>
      </c>
      <c r="E36" s="9">
        <v>0</v>
      </c>
      <c r="F36" s="9">
        <v>2530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900</v>
      </c>
      <c r="M36" s="9">
        <v>0</v>
      </c>
      <c r="N36" s="9">
        <v>0</v>
      </c>
      <c r="O36" s="9">
        <v>35000</v>
      </c>
      <c r="P36" s="9">
        <v>0</v>
      </c>
      <c r="Q36" s="9">
        <v>0</v>
      </c>
      <c r="R36" s="9">
        <v>0</v>
      </c>
      <c r="S36" s="9">
        <v>35000</v>
      </c>
      <c r="T36" s="9">
        <v>0</v>
      </c>
      <c r="U36" s="9">
        <v>14000</v>
      </c>
      <c r="V36" s="9"/>
      <c r="W36" s="9">
        <v>0</v>
      </c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</row>
    <row r="37" spans="1:41" ht="38.25" x14ac:dyDescent="0.3">
      <c r="A37" s="35">
        <v>28</v>
      </c>
      <c r="B37" s="46" t="s">
        <v>16</v>
      </c>
      <c r="C37" s="42">
        <v>2</v>
      </c>
      <c r="D37" s="9">
        <v>0</v>
      </c>
      <c r="E37" s="9">
        <v>0</v>
      </c>
      <c r="F37" s="9">
        <f>D37-E37</f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113559</v>
      </c>
      <c r="P37" s="9">
        <v>0</v>
      </c>
      <c r="Q37" s="9">
        <v>0</v>
      </c>
      <c r="R37" s="9">
        <v>0</v>
      </c>
      <c r="S37" s="9">
        <v>113559</v>
      </c>
      <c r="T37" s="9">
        <v>231</v>
      </c>
      <c r="U37" s="9">
        <v>22032</v>
      </c>
      <c r="V37" s="9"/>
      <c r="W37" s="9">
        <v>0</v>
      </c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</row>
    <row r="38" spans="1:41" ht="37.9" customHeight="1" x14ac:dyDescent="0.3">
      <c r="A38" s="35">
        <v>29</v>
      </c>
      <c r="B38" s="46" t="s">
        <v>63</v>
      </c>
      <c r="C38" s="42">
        <v>1</v>
      </c>
      <c r="D38" s="9">
        <v>0</v>
      </c>
      <c r="E38" s="9">
        <v>0</v>
      </c>
      <c r="F38" s="9">
        <f>D38-E38</f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/>
      <c r="W38" s="9">
        <v>127320</v>
      </c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</row>
    <row r="39" spans="1:41" s="1" customFormat="1" ht="39" customHeight="1" x14ac:dyDescent="0.3">
      <c r="A39" s="35">
        <v>30</v>
      </c>
      <c r="B39" s="46" t="s">
        <v>4</v>
      </c>
      <c r="C39" s="42">
        <v>3</v>
      </c>
      <c r="D39" s="9">
        <v>7274</v>
      </c>
      <c r="E39" s="9">
        <v>0</v>
      </c>
      <c r="F39" s="9">
        <v>7274</v>
      </c>
      <c r="G39" s="9">
        <v>0</v>
      </c>
      <c r="H39" s="9">
        <v>0</v>
      </c>
      <c r="I39" s="9">
        <v>0</v>
      </c>
      <c r="J39" s="9">
        <v>322</v>
      </c>
      <c r="K39" s="9">
        <v>3211</v>
      </c>
      <c r="L39" s="9">
        <v>841</v>
      </c>
      <c r="M39" s="9">
        <v>0</v>
      </c>
      <c r="N39" s="9">
        <v>0</v>
      </c>
      <c r="O39" s="9">
        <v>4059</v>
      </c>
      <c r="P39" s="9">
        <v>0</v>
      </c>
      <c r="Q39" s="9">
        <v>0</v>
      </c>
      <c r="R39" s="9">
        <v>0</v>
      </c>
      <c r="S39" s="9">
        <v>4059</v>
      </c>
      <c r="T39" s="9">
        <v>9378</v>
      </c>
      <c r="U39" s="9">
        <v>17352</v>
      </c>
      <c r="V39" s="9"/>
      <c r="W39" s="9">
        <v>0</v>
      </c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</row>
    <row r="40" spans="1:41" s="1" customFormat="1" ht="41.25" customHeight="1" x14ac:dyDescent="0.3">
      <c r="A40" s="35">
        <v>31</v>
      </c>
      <c r="B40" s="46" t="s">
        <v>17</v>
      </c>
      <c r="C40" s="42">
        <v>2</v>
      </c>
      <c r="D40" s="9">
        <v>100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2200</v>
      </c>
      <c r="M40" s="9">
        <v>0</v>
      </c>
      <c r="N40" s="9">
        <v>0</v>
      </c>
      <c r="O40" s="9">
        <v>0</v>
      </c>
      <c r="P40" s="13">
        <v>0</v>
      </c>
      <c r="Q40" s="13">
        <v>0</v>
      </c>
      <c r="R40" s="13">
        <v>0</v>
      </c>
      <c r="S40" s="23">
        <v>0</v>
      </c>
      <c r="T40" s="9">
        <v>0</v>
      </c>
      <c r="U40" s="9">
        <v>0</v>
      </c>
      <c r="V40" s="9"/>
      <c r="W40" s="9">
        <v>0</v>
      </c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</row>
    <row r="41" spans="1:41" s="1" customFormat="1" ht="37.9" customHeight="1" x14ac:dyDescent="0.3">
      <c r="A41" s="35">
        <v>32</v>
      </c>
      <c r="B41" s="46" t="s">
        <v>64</v>
      </c>
      <c r="C41" s="42">
        <v>3</v>
      </c>
      <c r="D41" s="9">
        <v>26250</v>
      </c>
      <c r="E41" s="9">
        <v>0</v>
      </c>
      <c r="F41" s="9">
        <v>28458</v>
      </c>
      <c r="G41" s="9">
        <v>967</v>
      </c>
      <c r="H41" s="9">
        <v>0</v>
      </c>
      <c r="I41" s="9">
        <v>0</v>
      </c>
      <c r="J41" s="9">
        <v>3461</v>
      </c>
      <c r="K41" s="9">
        <v>0</v>
      </c>
      <c r="L41" s="9">
        <v>2271</v>
      </c>
      <c r="M41" s="9">
        <v>288</v>
      </c>
      <c r="N41" s="9">
        <v>0</v>
      </c>
      <c r="O41" s="9">
        <v>141391</v>
      </c>
      <c r="P41" s="9">
        <v>0</v>
      </c>
      <c r="Q41" s="9">
        <v>44</v>
      </c>
      <c r="R41" s="9">
        <v>0</v>
      </c>
      <c r="S41" s="9">
        <v>141347</v>
      </c>
      <c r="T41" s="9">
        <v>2731</v>
      </c>
      <c r="U41" s="9">
        <v>11608</v>
      </c>
      <c r="V41" s="9"/>
      <c r="W41" s="9">
        <v>1500</v>
      </c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</row>
    <row r="42" spans="1:41" s="1" customFormat="1" ht="28.9" customHeight="1" x14ac:dyDescent="0.3">
      <c r="A42" s="35">
        <v>33</v>
      </c>
      <c r="B42" s="46" t="s">
        <v>18</v>
      </c>
      <c r="C42" s="42">
        <v>2</v>
      </c>
      <c r="D42" s="9">
        <v>5550</v>
      </c>
      <c r="E42" s="9">
        <v>0</v>
      </c>
      <c r="F42" s="9">
        <v>5379</v>
      </c>
      <c r="G42" s="9">
        <v>0</v>
      </c>
      <c r="H42" s="9">
        <v>779</v>
      </c>
      <c r="I42" s="9">
        <v>0</v>
      </c>
      <c r="J42" s="9">
        <v>0</v>
      </c>
      <c r="K42" s="9">
        <v>0</v>
      </c>
      <c r="L42" s="9">
        <v>700</v>
      </c>
      <c r="M42" s="9">
        <v>0</v>
      </c>
      <c r="N42" s="9">
        <v>0</v>
      </c>
      <c r="O42" s="9">
        <v>72000</v>
      </c>
      <c r="P42" s="9">
        <v>0</v>
      </c>
      <c r="Q42" s="9">
        <v>0</v>
      </c>
      <c r="R42" s="9">
        <v>0</v>
      </c>
      <c r="S42" s="9">
        <v>72000</v>
      </c>
      <c r="T42" s="9">
        <v>1500</v>
      </c>
      <c r="U42" s="9">
        <v>32882</v>
      </c>
      <c r="V42" s="38">
        <v>948</v>
      </c>
      <c r="W42" s="9">
        <v>0</v>
      </c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</row>
    <row r="43" spans="1:41" s="1" customFormat="1" ht="37.9" customHeight="1" x14ac:dyDescent="0.3">
      <c r="A43" s="35">
        <v>34</v>
      </c>
      <c r="B43" s="46" t="s">
        <v>65</v>
      </c>
      <c r="C43" s="42">
        <v>3</v>
      </c>
      <c r="D43" s="9">
        <v>6650</v>
      </c>
      <c r="E43" s="9">
        <v>0</v>
      </c>
      <c r="F43" s="38">
        <v>6272</v>
      </c>
      <c r="G43" s="9">
        <v>0</v>
      </c>
      <c r="H43" s="9">
        <v>905</v>
      </c>
      <c r="I43" s="9">
        <v>0</v>
      </c>
      <c r="J43" s="9">
        <v>392</v>
      </c>
      <c r="K43" s="9">
        <v>0</v>
      </c>
      <c r="L43" s="9">
        <v>0</v>
      </c>
      <c r="M43" s="9">
        <v>0</v>
      </c>
      <c r="N43" s="9">
        <v>0</v>
      </c>
      <c r="O43" s="9">
        <v>13259</v>
      </c>
      <c r="P43" s="9">
        <v>0</v>
      </c>
      <c r="Q43" s="9">
        <v>0</v>
      </c>
      <c r="R43" s="9">
        <v>0</v>
      </c>
      <c r="S43" s="9">
        <v>13259</v>
      </c>
      <c r="T43" s="9">
        <v>7700</v>
      </c>
      <c r="U43" s="9">
        <v>17061</v>
      </c>
      <c r="V43" s="38">
        <v>320</v>
      </c>
      <c r="W43" s="9">
        <v>0</v>
      </c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</row>
    <row r="44" spans="1:41" s="1" customFormat="1" ht="42" customHeight="1" x14ac:dyDescent="0.3">
      <c r="A44" s="35">
        <v>35</v>
      </c>
      <c r="B44" s="46" t="s">
        <v>66</v>
      </c>
      <c r="C44" s="42">
        <v>3</v>
      </c>
      <c r="D44" s="9">
        <v>8927</v>
      </c>
      <c r="E44" s="9">
        <v>0</v>
      </c>
      <c r="F44" s="9">
        <v>9548</v>
      </c>
      <c r="G44" s="9">
        <v>8154</v>
      </c>
      <c r="H44" s="9">
        <v>0</v>
      </c>
      <c r="I44" s="9">
        <v>0</v>
      </c>
      <c r="J44" s="38">
        <v>486</v>
      </c>
      <c r="K44" s="9">
        <v>7000</v>
      </c>
      <c r="L44" s="9">
        <v>6999</v>
      </c>
      <c r="M44" s="9">
        <v>6999</v>
      </c>
      <c r="N44" s="9">
        <v>0</v>
      </c>
      <c r="O44" s="9">
        <v>47256</v>
      </c>
      <c r="P44" s="9">
        <v>0</v>
      </c>
      <c r="Q44" s="9">
        <v>0</v>
      </c>
      <c r="R44" s="9">
        <v>0</v>
      </c>
      <c r="S44" s="9">
        <v>47256</v>
      </c>
      <c r="T44" s="9">
        <v>0</v>
      </c>
      <c r="U44" s="9">
        <v>14412</v>
      </c>
      <c r="V44" s="9"/>
      <c r="W44" s="9">
        <v>0</v>
      </c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</row>
    <row r="45" spans="1:41" s="1" customFormat="1" ht="45" customHeight="1" x14ac:dyDescent="0.3">
      <c r="A45" s="35">
        <v>36</v>
      </c>
      <c r="B45" s="46" t="s">
        <v>19</v>
      </c>
      <c r="C45" s="42">
        <v>2</v>
      </c>
      <c r="D45" s="9">
        <v>710</v>
      </c>
      <c r="E45" s="9">
        <v>0</v>
      </c>
      <c r="F45" s="9">
        <v>710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645</v>
      </c>
      <c r="M45" s="9">
        <v>0</v>
      </c>
      <c r="N45" s="9">
        <v>0</v>
      </c>
      <c r="O45" s="9">
        <v>10817</v>
      </c>
      <c r="P45" s="9">
        <v>0</v>
      </c>
      <c r="Q45" s="9">
        <v>0</v>
      </c>
      <c r="R45" s="9">
        <v>0</v>
      </c>
      <c r="S45" s="9">
        <v>10817</v>
      </c>
      <c r="T45" s="9">
        <v>0</v>
      </c>
      <c r="U45" s="9">
        <v>6147</v>
      </c>
      <c r="V45" s="9"/>
      <c r="W45" s="9">
        <v>0</v>
      </c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</row>
    <row r="46" spans="1:41" s="1" customFormat="1" ht="69" customHeight="1" x14ac:dyDescent="0.3">
      <c r="A46" s="35">
        <v>37</v>
      </c>
      <c r="B46" s="46" t="s">
        <v>67</v>
      </c>
      <c r="C46" s="42">
        <v>3</v>
      </c>
      <c r="D46" s="9">
        <v>2000</v>
      </c>
      <c r="E46" s="9">
        <v>0</v>
      </c>
      <c r="F46" s="9">
        <v>700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17531</v>
      </c>
      <c r="P46" s="9">
        <v>0</v>
      </c>
      <c r="Q46" s="9">
        <v>0</v>
      </c>
      <c r="R46" s="9">
        <v>0</v>
      </c>
      <c r="S46" s="9">
        <v>17531</v>
      </c>
      <c r="T46" s="9">
        <v>0</v>
      </c>
      <c r="U46" s="9">
        <v>800</v>
      </c>
      <c r="V46" s="9"/>
      <c r="W46" s="9">
        <v>200</v>
      </c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</row>
    <row r="47" spans="1:41" s="1" customFormat="1" ht="63.75" customHeight="1" x14ac:dyDescent="0.3">
      <c r="A47" s="35">
        <v>38</v>
      </c>
      <c r="B47" s="46" t="s">
        <v>20</v>
      </c>
      <c r="C47" s="42">
        <v>2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14">
        <v>800</v>
      </c>
      <c r="W47" s="9">
        <v>0</v>
      </c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</row>
    <row r="48" spans="1:41" s="1" customFormat="1" ht="54.75" customHeight="1" x14ac:dyDescent="0.3">
      <c r="A48" s="35">
        <v>39</v>
      </c>
      <c r="B48" s="46" t="s">
        <v>68</v>
      </c>
      <c r="C48" s="42">
        <v>3</v>
      </c>
      <c r="D48" s="9">
        <v>500</v>
      </c>
      <c r="E48" s="9">
        <v>0</v>
      </c>
      <c r="F48" s="9">
        <v>300</v>
      </c>
      <c r="G48" s="9">
        <v>0</v>
      </c>
      <c r="H48" s="9">
        <v>300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1720</v>
      </c>
      <c r="P48" s="9">
        <v>134</v>
      </c>
      <c r="Q48" s="9">
        <v>150</v>
      </c>
      <c r="R48" s="9">
        <v>34</v>
      </c>
      <c r="S48" s="9">
        <v>1436</v>
      </c>
      <c r="T48" s="9">
        <v>75</v>
      </c>
      <c r="U48" s="9">
        <v>2341</v>
      </c>
      <c r="V48" s="9">
        <v>350</v>
      </c>
      <c r="W48" s="9">
        <v>0</v>
      </c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</row>
    <row r="49" spans="1:41" ht="37.9" customHeight="1" x14ac:dyDescent="0.3">
      <c r="A49" s="35">
        <v>40</v>
      </c>
      <c r="B49" s="46" t="s">
        <v>69</v>
      </c>
      <c r="C49" s="42">
        <v>1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24</v>
      </c>
      <c r="M49" s="9">
        <v>0</v>
      </c>
      <c r="N49" s="9">
        <v>0</v>
      </c>
      <c r="O49" s="9">
        <v>100</v>
      </c>
      <c r="P49" s="9">
        <v>0</v>
      </c>
      <c r="Q49" s="9">
        <v>0</v>
      </c>
      <c r="R49" s="9">
        <v>0</v>
      </c>
      <c r="S49" s="9">
        <v>100</v>
      </c>
      <c r="T49" s="9">
        <v>0</v>
      </c>
      <c r="U49" s="9">
        <v>100</v>
      </c>
      <c r="V49" s="9"/>
      <c r="W49" s="9">
        <v>0</v>
      </c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</row>
    <row r="50" spans="1:41" s="1" customFormat="1" ht="28.9" customHeight="1" x14ac:dyDescent="0.3">
      <c r="A50" s="35">
        <v>41</v>
      </c>
      <c r="B50" s="46" t="s">
        <v>70</v>
      </c>
      <c r="C50" s="42">
        <v>3</v>
      </c>
      <c r="D50" s="9">
        <v>1200</v>
      </c>
      <c r="E50" s="9">
        <v>0</v>
      </c>
      <c r="F50" s="9">
        <v>1890</v>
      </c>
      <c r="G50" s="9">
        <v>0</v>
      </c>
      <c r="H50" s="9">
        <v>0</v>
      </c>
      <c r="I50" s="9">
        <v>0</v>
      </c>
      <c r="J50" s="9">
        <v>50</v>
      </c>
      <c r="K50" s="9">
        <v>0</v>
      </c>
      <c r="L50" s="9">
        <v>430</v>
      </c>
      <c r="M50" s="9">
        <v>0</v>
      </c>
      <c r="N50" s="9">
        <v>0</v>
      </c>
      <c r="O50" s="9">
        <v>2000</v>
      </c>
      <c r="P50" s="9">
        <v>0</v>
      </c>
      <c r="Q50" s="9">
        <v>0</v>
      </c>
      <c r="R50" s="9">
        <v>0</v>
      </c>
      <c r="S50" s="9">
        <v>2000</v>
      </c>
      <c r="T50" s="9">
        <v>1700</v>
      </c>
      <c r="U50" s="9">
        <v>11275</v>
      </c>
      <c r="V50" s="9"/>
      <c r="W50" s="9">
        <v>0</v>
      </c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</row>
    <row r="51" spans="1:41" ht="51" x14ac:dyDescent="0.3">
      <c r="A51" s="35">
        <v>42</v>
      </c>
      <c r="B51" s="46" t="s">
        <v>71</v>
      </c>
      <c r="C51" s="42">
        <v>1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4000</v>
      </c>
      <c r="P51" s="9">
        <v>0</v>
      </c>
      <c r="Q51" s="9">
        <v>0</v>
      </c>
      <c r="R51" s="9">
        <v>0</v>
      </c>
      <c r="S51" s="9">
        <v>4000</v>
      </c>
      <c r="T51" s="9">
        <v>0</v>
      </c>
      <c r="U51" s="9">
        <v>4352</v>
      </c>
      <c r="V51" s="9"/>
      <c r="W51" s="9">
        <v>0</v>
      </c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</row>
    <row r="52" spans="1:41" ht="30.75" customHeight="1" x14ac:dyDescent="0.3">
      <c r="A52" s="35">
        <v>43</v>
      </c>
      <c r="B52" s="46" t="s">
        <v>21</v>
      </c>
      <c r="C52" s="42">
        <v>2</v>
      </c>
      <c r="D52" s="9">
        <v>50</v>
      </c>
      <c r="E52" s="9">
        <v>0</v>
      </c>
      <c r="F52" s="9">
        <v>40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50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/>
      <c r="W52" s="9">
        <v>0</v>
      </c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</row>
    <row r="53" spans="1:41" s="1" customFormat="1" ht="29.25" customHeight="1" x14ac:dyDescent="0.3">
      <c r="A53" s="35">
        <v>44</v>
      </c>
      <c r="B53" s="46" t="s">
        <v>72</v>
      </c>
      <c r="C53" s="42">
        <v>3</v>
      </c>
      <c r="D53" s="9">
        <v>300</v>
      </c>
      <c r="E53" s="9">
        <v>0</v>
      </c>
      <c r="F53" s="9">
        <v>150</v>
      </c>
      <c r="G53" s="9">
        <v>0</v>
      </c>
      <c r="H53" s="9">
        <v>0</v>
      </c>
      <c r="I53" s="9">
        <v>0</v>
      </c>
      <c r="J53" s="9">
        <v>100</v>
      </c>
      <c r="K53" s="9">
        <v>0</v>
      </c>
      <c r="L53" s="9">
        <v>100</v>
      </c>
      <c r="M53" s="9">
        <v>0</v>
      </c>
      <c r="N53" s="9">
        <v>0</v>
      </c>
      <c r="O53" s="9">
        <v>150</v>
      </c>
      <c r="P53" s="9">
        <v>0</v>
      </c>
      <c r="Q53" s="9">
        <v>0</v>
      </c>
      <c r="R53" s="9">
        <v>0</v>
      </c>
      <c r="S53" s="9">
        <v>150</v>
      </c>
      <c r="T53" s="9">
        <v>0</v>
      </c>
      <c r="U53" s="9">
        <v>8000</v>
      </c>
      <c r="V53" s="9"/>
      <c r="W53" s="9">
        <v>0</v>
      </c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</row>
    <row r="54" spans="1:41" ht="38.25" x14ac:dyDescent="0.3">
      <c r="A54" s="35">
        <v>45</v>
      </c>
      <c r="B54" s="46" t="s">
        <v>73</v>
      </c>
      <c r="C54" s="42">
        <v>1</v>
      </c>
      <c r="D54" s="9">
        <v>0</v>
      </c>
      <c r="E54" s="9">
        <v>0</v>
      </c>
      <c r="F54" s="9">
        <f t="shared" ref="F54:F62" si="0">D54-E54</f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330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/>
      <c r="W54" s="9">
        <v>0</v>
      </c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</row>
    <row r="55" spans="1:41" ht="25.5" x14ac:dyDescent="0.3">
      <c r="A55" s="35">
        <v>46</v>
      </c>
      <c r="B55" s="46" t="s">
        <v>74</v>
      </c>
      <c r="C55" s="42">
        <v>1</v>
      </c>
      <c r="D55" s="9">
        <v>0</v>
      </c>
      <c r="E55" s="9">
        <v>0</v>
      </c>
      <c r="F55" s="9">
        <f t="shared" si="0"/>
        <v>0</v>
      </c>
      <c r="G55" s="9">
        <v>0</v>
      </c>
      <c r="H55" s="9">
        <v>0</v>
      </c>
      <c r="I55" s="9">
        <v>0</v>
      </c>
      <c r="J55" s="9">
        <v>0</v>
      </c>
      <c r="K55" s="9">
        <v>17000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/>
      <c r="W55" s="9">
        <v>0</v>
      </c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</row>
    <row r="56" spans="1:41" ht="38.25" x14ac:dyDescent="0.3">
      <c r="A56" s="35">
        <v>47</v>
      </c>
      <c r="B56" s="46" t="s">
        <v>75</v>
      </c>
      <c r="C56" s="42">
        <v>1</v>
      </c>
      <c r="D56" s="9">
        <v>0</v>
      </c>
      <c r="E56" s="9">
        <v>0</v>
      </c>
      <c r="F56" s="9">
        <f t="shared" si="0"/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559</v>
      </c>
      <c r="P56" s="9">
        <v>0</v>
      </c>
      <c r="Q56" s="9">
        <v>0</v>
      </c>
      <c r="R56" s="9">
        <v>0</v>
      </c>
      <c r="S56" s="9">
        <v>559</v>
      </c>
      <c r="T56" s="9">
        <v>0</v>
      </c>
      <c r="U56" s="9">
        <v>0</v>
      </c>
      <c r="V56" s="9"/>
      <c r="W56" s="9">
        <v>0</v>
      </c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</row>
    <row r="57" spans="1:41" x14ac:dyDescent="0.3">
      <c r="A57" s="35">
        <v>48</v>
      </c>
      <c r="B57" s="46" t="s">
        <v>76</v>
      </c>
      <c r="C57" s="42">
        <v>1</v>
      </c>
      <c r="D57" s="9">
        <v>0</v>
      </c>
      <c r="E57" s="9">
        <v>0</v>
      </c>
      <c r="F57" s="9">
        <f t="shared" si="0"/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120</v>
      </c>
      <c r="P57" s="9">
        <v>0</v>
      </c>
      <c r="Q57" s="9">
        <v>0</v>
      </c>
      <c r="R57" s="9">
        <v>0</v>
      </c>
      <c r="S57" s="9">
        <v>120</v>
      </c>
      <c r="T57" s="9">
        <v>0</v>
      </c>
      <c r="U57" s="9">
        <v>720</v>
      </c>
      <c r="V57" s="9"/>
      <c r="W57" s="9">
        <v>0</v>
      </c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</row>
    <row r="58" spans="1:41" ht="25.5" x14ac:dyDescent="0.3">
      <c r="A58" s="35">
        <v>50</v>
      </c>
      <c r="B58" s="46" t="s">
        <v>22</v>
      </c>
      <c r="C58" s="42">
        <v>2</v>
      </c>
      <c r="D58" s="9">
        <v>50</v>
      </c>
      <c r="E58" s="9">
        <v>0</v>
      </c>
      <c r="F58" s="9">
        <v>50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250</v>
      </c>
      <c r="M58" s="9">
        <v>0</v>
      </c>
      <c r="N58" s="9">
        <v>200</v>
      </c>
      <c r="O58" s="9">
        <v>150</v>
      </c>
      <c r="P58" s="9">
        <v>0</v>
      </c>
      <c r="Q58" s="9">
        <v>0</v>
      </c>
      <c r="R58" s="9">
        <v>0</v>
      </c>
      <c r="S58" s="9">
        <v>150</v>
      </c>
      <c r="T58" s="9">
        <v>0</v>
      </c>
      <c r="U58" s="9">
        <v>0</v>
      </c>
      <c r="V58" s="9"/>
      <c r="W58" s="9">
        <v>0</v>
      </c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</row>
    <row r="59" spans="1:41" ht="25.5" x14ac:dyDescent="0.3">
      <c r="A59" s="35">
        <v>51</v>
      </c>
      <c r="B59" s="46" t="s">
        <v>77</v>
      </c>
      <c r="C59" s="42">
        <v>1</v>
      </c>
      <c r="D59" s="9">
        <v>0</v>
      </c>
      <c r="E59" s="9">
        <v>0</v>
      </c>
      <c r="F59" s="9">
        <f t="shared" si="0"/>
        <v>0</v>
      </c>
      <c r="G59" s="9">
        <v>0</v>
      </c>
      <c r="H59" s="9">
        <v>0</v>
      </c>
      <c r="I59" s="9">
        <v>0</v>
      </c>
      <c r="J59" s="9">
        <v>0</v>
      </c>
      <c r="K59" s="9">
        <v>3500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/>
      <c r="W59" s="9">
        <v>0</v>
      </c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</row>
    <row r="60" spans="1:41" s="1" customFormat="1" ht="39.75" customHeight="1" x14ac:dyDescent="0.3">
      <c r="A60" s="35">
        <v>52</v>
      </c>
      <c r="B60" s="46" t="s">
        <v>78</v>
      </c>
      <c r="C60" s="42">
        <v>3</v>
      </c>
      <c r="D60" s="9">
        <v>10</v>
      </c>
      <c r="E60" s="9">
        <v>0</v>
      </c>
      <c r="F60" s="9">
        <v>14</v>
      </c>
      <c r="G60" s="9">
        <v>0</v>
      </c>
      <c r="H60" s="9">
        <v>0</v>
      </c>
      <c r="I60" s="9">
        <v>0</v>
      </c>
      <c r="J60" s="9">
        <v>14</v>
      </c>
      <c r="K60" s="47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/>
      <c r="W60" s="9">
        <v>0</v>
      </c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</row>
    <row r="61" spans="1:41" ht="25.5" x14ac:dyDescent="0.3">
      <c r="A61" s="35">
        <v>53</v>
      </c>
      <c r="B61" s="46" t="s">
        <v>23</v>
      </c>
      <c r="C61" s="42">
        <v>3</v>
      </c>
      <c r="D61" s="9">
        <v>50</v>
      </c>
      <c r="E61" s="9">
        <v>0</v>
      </c>
      <c r="F61" s="9">
        <v>40</v>
      </c>
      <c r="G61" s="9">
        <v>30</v>
      </c>
      <c r="H61" s="9">
        <v>0</v>
      </c>
      <c r="I61" s="9">
        <v>0</v>
      </c>
      <c r="J61" s="14">
        <v>30</v>
      </c>
      <c r="K61" s="47">
        <v>0</v>
      </c>
      <c r="L61" s="9">
        <v>200</v>
      </c>
      <c r="M61" s="9">
        <v>0</v>
      </c>
      <c r="N61" s="9">
        <v>0</v>
      </c>
      <c r="O61" s="9">
        <v>3000</v>
      </c>
      <c r="P61" s="9">
        <v>0</v>
      </c>
      <c r="Q61" s="9">
        <v>0</v>
      </c>
      <c r="R61" s="9">
        <v>0</v>
      </c>
      <c r="S61" s="9">
        <v>3000</v>
      </c>
      <c r="T61" s="9">
        <v>0</v>
      </c>
      <c r="U61" s="9">
        <v>8500</v>
      </c>
      <c r="V61" s="9"/>
      <c r="W61" s="9">
        <v>0</v>
      </c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</row>
    <row r="62" spans="1:41" ht="30" x14ac:dyDescent="0.3">
      <c r="A62" s="35">
        <v>55</v>
      </c>
      <c r="B62" s="48" t="s">
        <v>138</v>
      </c>
      <c r="C62" s="42">
        <v>1</v>
      </c>
      <c r="D62" s="15">
        <v>0</v>
      </c>
      <c r="E62" s="9">
        <v>0</v>
      </c>
      <c r="F62" s="9">
        <f t="shared" si="0"/>
        <v>0</v>
      </c>
      <c r="G62" s="9">
        <v>0</v>
      </c>
      <c r="H62" s="15">
        <v>0</v>
      </c>
      <c r="I62" s="15">
        <v>0</v>
      </c>
      <c r="J62" s="15">
        <v>0</v>
      </c>
      <c r="K62" s="15">
        <v>0</v>
      </c>
      <c r="L62" s="15">
        <v>40</v>
      </c>
      <c r="M62" s="9">
        <v>0</v>
      </c>
      <c r="N62" s="9">
        <v>0</v>
      </c>
      <c r="O62" s="9">
        <v>0</v>
      </c>
      <c r="P62" s="15">
        <v>0</v>
      </c>
      <c r="Q62" s="15">
        <v>0</v>
      </c>
      <c r="R62" s="15">
        <v>0</v>
      </c>
      <c r="S62" s="9">
        <v>0</v>
      </c>
      <c r="T62" s="15">
        <v>0</v>
      </c>
      <c r="U62" s="15">
        <v>0</v>
      </c>
      <c r="V62" s="15"/>
      <c r="W62" s="15">
        <v>0</v>
      </c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</row>
    <row r="63" spans="1:41" ht="27" customHeight="1" x14ac:dyDescent="0.3">
      <c r="A63" s="35">
        <v>56</v>
      </c>
      <c r="B63" s="49" t="s">
        <v>24</v>
      </c>
      <c r="C63" s="42">
        <v>2</v>
      </c>
      <c r="D63" s="15">
        <v>50</v>
      </c>
      <c r="E63" s="9"/>
      <c r="F63" s="9">
        <v>25</v>
      </c>
      <c r="G63" s="9"/>
      <c r="H63" s="15"/>
      <c r="I63" s="15"/>
      <c r="J63" s="15">
        <v>0</v>
      </c>
      <c r="K63" s="15"/>
      <c r="L63" s="15">
        <v>50</v>
      </c>
      <c r="M63" s="9"/>
      <c r="N63" s="9"/>
      <c r="O63" s="9">
        <v>100</v>
      </c>
      <c r="P63" s="15">
        <v>0</v>
      </c>
      <c r="Q63" s="15">
        <v>0</v>
      </c>
      <c r="R63" s="15">
        <v>0</v>
      </c>
      <c r="S63" s="9">
        <v>100</v>
      </c>
      <c r="T63" s="15">
        <v>0</v>
      </c>
      <c r="U63" s="15">
        <v>0</v>
      </c>
      <c r="V63" s="15"/>
      <c r="W63" s="15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</row>
    <row r="64" spans="1:41" ht="27" x14ac:dyDescent="0.3">
      <c r="A64" s="35">
        <v>57</v>
      </c>
      <c r="B64" s="36" t="s">
        <v>25</v>
      </c>
      <c r="C64" s="42">
        <v>2</v>
      </c>
      <c r="D64" s="15">
        <v>0</v>
      </c>
      <c r="E64" s="9">
        <v>0</v>
      </c>
      <c r="F64" s="9">
        <v>25</v>
      </c>
      <c r="G64" s="9">
        <v>0</v>
      </c>
      <c r="H64" s="15">
        <v>0</v>
      </c>
      <c r="I64" s="15">
        <v>0</v>
      </c>
      <c r="J64" s="15">
        <v>0</v>
      </c>
      <c r="K64" s="15">
        <v>0</v>
      </c>
      <c r="L64" s="15">
        <v>300</v>
      </c>
      <c r="M64" s="9">
        <v>0</v>
      </c>
      <c r="N64" s="9">
        <v>0</v>
      </c>
      <c r="O64" s="9">
        <v>0</v>
      </c>
      <c r="P64" s="15">
        <v>0</v>
      </c>
      <c r="Q64" s="15">
        <v>0</v>
      </c>
      <c r="R64" s="15">
        <v>0</v>
      </c>
      <c r="S64" s="9">
        <v>0</v>
      </c>
      <c r="T64" s="15">
        <v>0</v>
      </c>
      <c r="U64" s="15">
        <v>1600</v>
      </c>
      <c r="V64" s="15"/>
      <c r="W64" s="15">
        <v>0</v>
      </c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</row>
    <row r="65" spans="1:41" ht="27" x14ac:dyDescent="0.3">
      <c r="A65" s="35">
        <v>58</v>
      </c>
      <c r="B65" s="36" t="s">
        <v>80</v>
      </c>
      <c r="C65" s="42">
        <v>1</v>
      </c>
      <c r="D65" s="15"/>
      <c r="E65" s="9"/>
      <c r="F65" s="9">
        <v>0</v>
      </c>
      <c r="G65" s="9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9">
        <v>0</v>
      </c>
      <c r="N65" s="9">
        <v>0</v>
      </c>
      <c r="O65" s="9">
        <v>0</v>
      </c>
      <c r="P65" s="15">
        <v>0</v>
      </c>
      <c r="Q65" s="15">
        <v>0</v>
      </c>
      <c r="R65" s="15">
        <v>0</v>
      </c>
      <c r="S65" s="9">
        <v>0</v>
      </c>
      <c r="T65" s="15">
        <v>0</v>
      </c>
      <c r="U65" s="15">
        <v>1250</v>
      </c>
      <c r="V65" s="15"/>
      <c r="W65" s="15">
        <v>0</v>
      </c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</row>
    <row r="66" spans="1:41" x14ac:dyDescent="0.3">
      <c r="A66" s="35">
        <v>59</v>
      </c>
      <c r="B66" s="36" t="s">
        <v>135</v>
      </c>
      <c r="C66" s="42">
        <v>2</v>
      </c>
      <c r="D66" s="15"/>
      <c r="E66" s="9"/>
      <c r="F66" s="9">
        <v>0</v>
      </c>
      <c r="G66" s="9">
        <v>0</v>
      </c>
      <c r="H66" s="15"/>
      <c r="I66" s="15"/>
      <c r="J66" s="15"/>
      <c r="K66" s="15"/>
      <c r="L66" s="15">
        <v>0</v>
      </c>
      <c r="M66" s="9">
        <v>0</v>
      </c>
      <c r="N66" s="9"/>
      <c r="O66" s="9"/>
      <c r="P66" s="15"/>
      <c r="Q66" s="15"/>
      <c r="R66" s="15">
        <v>0</v>
      </c>
      <c r="S66" s="9">
        <v>0</v>
      </c>
      <c r="T66" s="15">
        <v>0</v>
      </c>
      <c r="U66" s="15">
        <v>0</v>
      </c>
      <c r="V66" s="15"/>
      <c r="W66" s="15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</row>
    <row r="67" spans="1:41" ht="27" x14ac:dyDescent="0.3">
      <c r="A67" s="35">
        <v>60</v>
      </c>
      <c r="B67" s="36" t="s">
        <v>146</v>
      </c>
      <c r="C67" s="42">
        <v>2</v>
      </c>
      <c r="D67" s="15"/>
      <c r="E67" s="9"/>
      <c r="F67" s="9">
        <v>400</v>
      </c>
      <c r="G67" s="9">
        <v>0</v>
      </c>
      <c r="H67" s="15">
        <v>0</v>
      </c>
      <c r="I67" s="15">
        <v>0</v>
      </c>
      <c r="J67" s="15">
        <v>0</v>
      </c>
      <c r="K67" s="15">
        <v>0</v>
      </c>
      <c r="L67" s="15">
        <v>412</v>
      </c>
      <c r="M67" s="9">
        <v>0</v>
      </c>
      <c r="N67" s="9">
        <v>0</v>
      </c>
      <c r="O67" s="9">
        <v>2000</v>
      </c>
      <c r="P67" s="15">
        <v>0</v>
      </c>
      <c r="Q67" s="15">
        <v>0</v>
      </c>
      <c r="R67" s="15">
        <v>0</v>
      </c>
      <c r="S67" s="9">
        <v>2000</v>
      </c>
      <c r="T67" s="15">
        <v>450</v>
      </c>
      <c r="U67" s="37">
        <v>8002</v>
      </c>
      <c r="V67" s="15">
        <v>0</v>
      </c>
      <c r="W67" s="15">
        <v>0</v>
      </c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</row>
    <row r="68" spans="1:41" s="1" customFormat="1" x14ac:dyDescent="0.3">
      <c r="A68" s="50"/>
      <c r="B68" s="51" t="s">
        <v>81</v>
      </c>
      <c r="C68" s="52"/>
      <c r="D68" s="17">
        <f>SUM(D10:D64)</f>
        <v>154198</v>
      </c>
      <c r="E68" s="17">
        <f>SUM(E10:E64)</f>
        <v>0</v>
      </c>
      <c r="F68" s="17">
        <f>SUM(F10:F67)</f>
        <v>150934</v>
      </c>
      <c r="G68" s="17">
        <f>SUM(G10:G67)</f>
        <v>9151</v>
      </c>
      <c r="H68" s="17">
        <f>SUM(H10:H67)</f>
        <v>4285</v>
      </c>
      <c r="I68" s="17">
        <f>SUM(I10:I67)</f>
        <v>1071</v>
      </c>
      <c r="J68" s="40">
        <f>SUM(J10:J67)</f>
        <v>6134</v>
      </c>
      <c r="K68" s="17">
        <f>SUM(K3:K64)</f>
        <v>49471</v>
      </c>
      <c r="L68" s="17">
        <f>SUM(L10:L67)</f>
        <v>58590</v>
      </c>
      <c r="M68" s="17">
        <f>SUM(M10:M67)</f>
        <v>8687</v>
      </c>
      <c r="N68" s="17">
        <f>SUM(N10:N67)</f>
        <v>200</v>
      </c>
      <c r="O68" s="9">
        <f>P68+Q68+S68</f>
        <v>2766540</v>
      </c>
      <c r="P68" s="17">
        <f t="shared" ref="P68:U68" si="1">SUM(P10:P67)</f>
        <v>262349</v>
      </c>
      <c r="Q68" s="17">
        <f t="shared" si="1"/>
        <v>253668</v>
      </c>
      <c r="R68" s="17">
        <f t="shared" si="1"/>
        <v>57707</v>
      </c>
      <c r="S68" s="17">
        <f t="shared" si="1"/>
        <v>2250523</v>
      </c>
      <c r="T68" s="17">
        <f t="shared" si="1"/>
        <v>514040</v>
      </c>
      <c r="U68" s="17">
        <f t="shared" si="1"/>
        <v>1707137</v>
      </c>
      <c r="V68" s="17">
        <f t="shared" ref="V68" si="2">SUM(V10:V66)</f>
        <v>2768</v>
      </c>
      <c r="W68" s="17">
        <f>SUM(W10:W67)</f>
        <v>271011</v>
      </c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</row>
    <row r="69" spans="1:41" s="1" customFormat="1" x14ac:dyDescent="0.3">
      <c r="A69" s="35"/>
      <c r="B69" s="46" t="s">
        <v>82</v>
      </c>
      <c r="C69" s="42"/>
      <c r="D69" s="9">
        <v>13000</v>
      </c>
      <c r="E69" s="9">
        <v>5000</v>
      </c>
      <c r="F69" s="9">
        <v>6000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1567</v>
      </c>
      <c r="M69" s="9">
        <v>0</v>
      </c>
      <c r="N69" s="9">
        <v>247</v>
      </c>
      <c r="O69" s="9">
        <v>59500</v>
      </c>
      <c r="P69" s="9">
        <v>0</v>
      </c>
      <c r="Q69" s="9">
        <v>0</v>
      </c>
      <c r="R69" s="9">
        <v>0</v>
      </c>
      <c r="S69" s="18">
        <v>59500</v>
      </c>
      <c r="T69" s="22">
        <v>6800</v>
      </c>
      <c r="U69" s="9">
        <v>17134</v>
      </c>
      <c r="V69" s="9">
        <v>0</v>
      </c>
      <c r="W69" s="9">
        <v>8700</v>
      </c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</row>
    <row r="70" spans="1:41" s="1" customFormat="1" x14ac:dyDescent="0.3">
      <c r="A70" s="50"/>
      <c r="B70" s="53" t="s">
        <v>83</v>
      </c>
      <c r="C70" s="50"/>
      <c r="D70" s="17">
        <f>D68+D69</f>
        <v>167198</v>
      </c>
      <c r="E70" s="17">
        <v>10893.483107999999</v>
      </c>
      <c r="F70" s="17">
        <f t="shared" ref="F70:S70" si="3">F68+F69</f>
        <v>156934</v>
      </c>
      <c r="G70" s="17">
        <f t="shared" si="3"/>
        <v>9151</v>
      </c>
      <c r="H70" s="17">
        <f t="shared" si="3"/>
        <v>4285</v>
      </c>
      <c r="I70" s="17">
        <f t="shared" si="3"/>
        <v>1071</v>
      </c>
      <c r="J70" s="40">
        <f t="shared" si="3"/>
        <v>6134</v>
      </c>
      <c r="K70" s="17">
        <f t="shared" si="3"/>
        <v>49471</v>
      </c>
      <c r="L70" s="17">
        <f t="shared" si="3"/>
        <v>60157</v>
      </c>
      <c r="M70" s="17">
        <f t="shared" si="3"/>
        <v>8687</v>
      </c>
      <c r="N70" s="17">
        <f>N68+N69</f>
        <v>447</v>
      </c>
      <c r="O70" s="9">
        <f>P70+Q70+S70</f>
        <v>2826040</v>
      </c>
      <c r="P70" s="17">
        <f t="shared" si="3"/>
        <v>262349</v>
      </c>
      <c r="Q70" s="17">
        <f t="shared" si="3"/>
        <v>253668</v>
      </c>
      <c r="R70" s="17">
        <v>57707</v>
      </c>
      <c r="S70" s="17">
        <f t="shared" si="3"/>
        <v>2310023</v>
      </c>
      <c r="T70" s="17">
        <f>SUM(T68:T69)</f>
        <v>520840</v>
      </c>
      <c r="U70" s="17">
        <f>U68+U69</f>
        <v>1724271</v>
      </c>
      <c r="V70" s="17">
        <f>SUM(V68:V69)</f>
        <v>2768</v>
      </c>
      <c r="W70" s="17">
        <f>W68+W69</f>
        <v>279711</v>
      </c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</row>
    <row r="71" spans="1:41" x14ac:dyDescent="0.3">
      <c r="A71" s="1"/>
      <c r="B71" s="1"/>
      <c r="C71" s="1"/>
      <c r="D71" s="2"/>
      <c r="E71" s="1"/>
      <c r="F71" s="1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20"/>
      <c r="R71" s="20"/>
      <c r="S71" s="19"/>
      <c r="T71" s="19"/>
      <c r="U71" s="19"/>
      <c r="V71" s="19"/>
      <c r="W71" s="19"/>
    </row>
    <row r="72" spans="1:41" x14ac:dyDescent="0.3">
      <c r="A72" s="1"/>
      <c r="B72" s="1"/>
      <c r="C72" s="1"/>
      <c r="D72" s="1"/>
      <c r="E72" s="1"/>
      <c r="F72" s="1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20"/>
      <c r="T72" s="19"/>
      <c r="U72" s="19"/>
      <c r="V72" s="19"/>
      <c r="W72" s="19"/>
    </row>
    <row r="73" spans="1:41" x14ac:dyDescent="0.3">
      <c r="A73" s="1"/>
      <c r="B73" s="1"/>
      <c r="C73" s="1"/>
      <c r="D73" s="1"/>
      <c r="E73" s="1"/>
      <c r="F73" s="1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</row>
    <row r="74" spans="1:41" x14ac:dyDescent="0.3">
      <c r="A74" s="1"/>
      <c r="B74" s="1"/>
      <c r="C74" s="1"/>
      <c r="D74" s="1"/>
      <c r="E74" s="1"/>
      <c r="F74" s="1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</row>
    <row r="75" spans="1:41" x14ac:dyDescent="0.3"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</row>
    <row r="76" spans="1:41" x14ac:dyDescent="0.3"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</row>
    <row r="77" spans="1:41" x14ac:dyDescent="0.3"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</row>
    <row r="78" spans="1:41" x14ac:dyDescent="0.3"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</row>
    <row r="79" spans="1:41" x14ac:dyDescent="0.3"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</row>
    <row r="80" spans="1:41" x14ac:dyDescent="0.3"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</row>
    <row r="81" spans="7:23" x14ac:dyDescent="0.3"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</row>
    <row r="82" spans="7:23" x14ac:dyDescent="0.3"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</row>
    <row r="83" spans="7:23" x14ac:dyDescent="0.3"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</row>
    <row r="84" spans="7:23" x14ac:dyDescent="0.3"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</row>
    <row r="85" spans="7:23" x14ac:dyDescent="0.3"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</row>
    <row r="86" spans="7:23" x14ac:dyDescent="0.3"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</row>
  </sheetData>
  <autoFilter ref="A9:WVL70"/>
  <mergeCells count="27">
    <mergeCell ref="T1:W1"/>
    <mergeCell ref="A3:W3"/>
    <mergeCell ref="A4:A8"/>
    <mergeCell ref="B4:B8"/>
    <mergeCell ref="C4:C8"/>
    <mergeCell ref="F4:W4"/>
    <mergeCell ref="H5:H8"/>
    <mergeCell ref="I5:I8"/>
    <mergeCell ref="J5:J8"/>
    <mergeCell ref="K5:K8"/>
    <mergeCell ref="L5:L8"/>
    <mergeCell ref="N5:N8"/>
    <mergeCell ref="R6:R8"/>
    <mergeCell ref="O5:V5"/>
    <mergeCell ref="V6:V8"/>
    <mergeCell ref="W5:W8"/>
    <mergeCell ref="D5:D8"/>
    <mergeCell ref="E5:E8"/>
    <mergeCell ref="O6:O8"/>
    <mergeCell ref="P6:P8"/>
    <mergeCell ref="Q6:Q8"/>
    <mergeCell ref="S6:S8"/>
    <mergeCell ref="T6:T8"/>
    <mergeCell ref="F5:F8"/>
    <mergeCell ref="G5:G8"/>
    <mergeCell ref="M5:M8"/>
    <mergeCell ref="U6:U8"/>
  </mergeCells>
  <printOptions gridLines="1"/>
  <pageMargins left="0.16" right="0.16" top="0.74803149606299213" bottom="0.3" header="0.31496062992125984" footer="0.31496062992125984"/>
  <pageSetup paperSize="9" scale="56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T22"/>
  <sheetViews>
    <sheetView workbookViewId="0">
      <selection activeCell="A17" sqref="A17:XFD22"/>
    </sheetView>
  </sheetViews>
  <sheetFormatPr defaultRowHeight="12.75" x14ac:dyDescent="0.2"/>
  <cols>
    <col min="1" max="1" width="4.7109375" style="1" customWidth="1"/>
    <col min="2" max="2" width="37.28515625" style="1" customWidth="1"/>
    <col min="3" max="3" width="5" style="1" customWidth="1"/>
    <col min="4" max="4" width="9.140625" style="1" customWidth="1"/>
    <col min="5" max="18" width="9.140625" style="1"/>
    <col min="19" max="19" width="10.7109375" style="57" customWidth="1"/>
    <col min="20" max="254" width="9.140625" style="1"/>
    <col min="255" max="255" width="4.7109375" style="1" customWidth="1"/>
    <col min="256" max="256" width="37.28515625" style="1" customWidth="1"/>
    <col min="257" max="257" width="5" style="1" customWidth="1"/>
    <col min="258" max="258" width="9.140625" style="1" customWidth="1"/>
    <col min="259" max="273" width="9.140625" style="1"/>
    <col min="274" max="274" width="11.42578125" style="1" customWidth="1"/>
    <col min="275" max="275" width="11" style="1" customWidth="1"/>
    <col min="276" max="276" width="13.140625" style="1" customWidth="1"/>
    <col min="277" max="510" width="9.140625" style="1"/>
    <col min="511" max="511" width="4.7109375" style="1" customWidth="1"/>
    <col min="512" max="512" width="37.28515625" style="1" customWidth="1"/>
    <col min="513" max="513" width="5" style="1" customWidth="1"/>
    <col min="514" max="514" width="9.140625" style="1" customWidth="1"/>
    <col min="515" max="529" width="9.140625" style="1"/>
    <col min="530" max="530" width="11.42578125" style="1" customWidth="1"/>
    <col min="531" max="531" width="11" style="1" customWidth="1"/>
    <col min="532" max="532" width="13.140625" style="1" customWidth="1"/>
    <col min="533" max="766" width="9.140625" style="1"/>
    <col min="767" max="767" width="4.7109375" style="1" customWidth="1"/>
    <col min="768" max="768" width="37.28515625" style="1" customWidth="1"/>
    <col min="769" max="769" width="5" style="1" customWidth="1"/>
    <col min="770" max="770" width="9.140625" style="1" customWidth="1"/>
    <col min="771" max="785" width="9.140625" style="1"/>
    <col min="786" max="786" width="11.42578125" style="1" customWidth="1"/>
    <col min="787" max="787" width="11" style="1" customWidth="1"/>
    <col min="788" max="788" width="13.140625" style="1" customWidth="1"/>
    <col min="789" max="1022" width="9.140625" style="1"/>
    <col min="1023" max="1023" width="4.7109375" style="1" customWidth="1"/>
    <col min="1024" max="1024" width="37.28515625" style="1" customWidth="1"/>
    <col min="1025" max="1025" width="5" style="1" customWidth="1"/>
    <col min="1026" max="1026" width="9.140625" style="1" customWidth="1"/>
    <col min="1027" max="1041" width="9.140625" style="1"/>
    <col min="1042" max="1042" width="11.42578125" style="1" customWidth="1"/>
    <col min="1043" max="1043" width="11" style="1" customWidth="1"/>
    <col min="1044" max="1044" width="13.140625" style="1" customWidth="1"/>
    <col min="1045" max="1278" width="9.140625" style="1"/>
    <col min="1279" max="1279" width="4.7109375" style="1" customWidth="1"/>
    <col min="1280" max="1280" width="37.28515625" style="1" customWidth="1"/>
    <col min="1281" max="1281" width="5" style="1" customWidth="1"/>
    <col min="1282" max="1282" width="9.140625" style="1" customWidth="1"/>
    <col min="1283" max="1297" width="9.140625" style="1"/>
    <col min="1298" max="1298" width="11.42578125" style="1" customWidth="1"/>
    <col min="1299" max="1299" width="11" style="1" customWidth="1"/>
    <col min="1300" max="1300" width="13.140625" style="1" customWidth="1"/>
    <col min="1301" max="1534" width="9.140625" style="1"/>
    <col min="1535" max="1535" width="4.7109375" style="1" customWidth="1"/>
    <col min="1536" max="1536" width="37.28515625" style="1" customWidth="1"/>
    <col min="1537" max="1537" width="5" style="1" customWidth="1"/>
    <col min="1538" max="1538" width="9.140625" style="1" customWidth="1"/>
    <col min="1539" max="1553" width="9.140625" style="1"/>
    <col min="1554" max="1554" width="11.42578125" style="1" customWidth="1"/>
    <col min="1555" max="1555" width="11" style="1" customWidth="1"/>
    <col min="1556" max="1556" width="13.140625" style="1" customWidth="1"/>
    <col min="1557" max="1790" width="9.140625" style="1"/>
    <col min="1791" max="1791" width="4.7109375" style="1" customWidth="1"/>
    <col min="1792" max="1792" width="37.28515625" style="1" customWidth="1"/>
    <col min="1793" max="1793" width="5" style="1" customWidth="1"/>
    <col min="1794" max="1794" width="9.140625" style="1" customWidth="1"/>
    <col min="1795" max="1809" width="9.140625" style="1"/>
    <col min="1810" max="1810" width="11.42578125" style="1" customWidth="1"/>
    <col min="1811" max="1811" width="11" style="1" customWidth="1"/>
    <col min="1812" max="1812" width="13.140625" style="1" customWidth="1"/>
    <col min="1813" max="2046" width="9.140625" style="1"/>
    <col min="2047" max="2047" width="4.7109375" style="1" customWidth="1"/>
    <col min="2048" max="2048" width="37.28515625" style="1" customWidth="1"/>
    <col min="2049" max="2049" width="5" style="1" customWidth="1"/>
    <col min="2050" max="2050" width="9.140625" style="1" customWidth="1"/>
    <col min="2051" max="2065" width="9.140625" style="1"/>
    <col min="2066" max="2066" width="11.42578125" style="1" customWidth="1"/>
    <col min="2067" max="2067" width="11" style="1" customWidth="1"/>
    <col min="2068" max="2068" width="13.140625" style="1" customWidth="1"/>
    <col min="2069" max="2302" width="9.140625" style="1"/>
    <col min="2303" max="2303" width="4.7109375" style="1" customWidth="1"/>
    <col min="2304" max="2304" width="37.28515625" style="1" customWidth="1"/>
    <col min="2305" max="2305" width="5" style="1" customWidth="1"/>
    <col min="2306" max="2306" width="9.140625" style="1" customWidth="1"/>
    <col min="2307" max="2321" width="9.140625" style="1"/>
    <col min="2322" max="2322" width="11.42578125" style="1" customWidth="1"/>
    <col min="2323" max="2323" width="11" style="1" customWidth="1"/>
    <col min="2324" max="2324" width="13.140625" style="1" customWidth="1"/>
    <col min="2325" max="2558" width="9.140625" style="1"/>
    <col min="2559" max="2559" width="4.7109375" style="1" customWidth="1"/>
    <col min="2560" max="2560" width="37.28515625" style="1" customWidth="1"/>
    <col min="2561" max="2561" width="5" style="1" customWidth="1"/>
    <col min="2562" max="2562" width="9.140625" style="1" customWidth="1"/>
    <col min="2563" max="2577" width="9.140625" style="1"/>
    <col min="2578" max="2578" width="11.42578125" style="1" customWidth="1"/>
    <col min="2579" max="2579" width="11" style="1" customWidth="1"/>
    <col min="2580" max="2580" width="13.140625" style="1" customWidth="1"/>
    <col min="2581" max="2814" width="9.140625" style="1"/>
    <col min="2815" max="2815" width="4.7109375" style="1" customWidth="1"/>
    <col min="2816" max="2816" width="37.28515625" style="1" customWidth="1"/>
    <col min="2817" max="2817" width="5" style="1" customWidth="1"/>
    <col min="2818" max="2818" width="9.140625" style="1" customWidth="1"/>
    <col min="2819" max="2833" width="9.140625" style="1"/>
    <col min="2834" max="2834" width="11.42578125" style="1" customWidth="1"/>
    <col min="2835" max="2835" width="11" style="1" customWidth="1"/>
    <col min="2836" max="2836" width="13.140625" style="1" customWidth="1"/>
    <col min="2837" max="3070" width="9.140625" style="1"/>
    <col min="3071" max="3071" width="4.7109375" style="1" customWidth="1"/>
    <col min="3072" max="3072" width="37.28515625" style="1" customWidth="1"/>
    <col min="3073" max="3073" width="5" style="1" customWidth="1"/>
    <col min="3074" max="3074" width="9.140625" style="1" customWidth="1"/>
    <col min="3075" max="3089" width="9.140625" style="1"/>
    <col min="3090" max="3090" width="11.42578125" style="1" customWidth="1"/>
    <col min="3091" max="3091" width="11" style="1" customWidth="1"/>
    <col min="3092" max="3092" width="13.140625" style="1" customWidth="1"/>
    <col min="3093" max="3326" width="9.140625" style="1"/>
    <col min="3327" max="3327" width="4.7109375" style="1" customWidth="1"/>
    <col min="3328" max="3328" width="37.28515625" style="1" customWidth="1"/>
    <col min="3329" max="3329" width="5" style="1" customWidth="1"/>
    <col min="3330" max="3330" width="9.140625" style="1" customWidth="1"/>
    <col min="3331" max="3345" width="9.140625" style="1"/>
    <col min="3346" max="3346" width="11.42578125" style="1" customWidth="1"/>
    <col min="3347" max="3347" width="11" style="1" customWidth="1"/>
    <col min="3348" max="3348" width="13.140625" style="1" customWidth="1"/>
    <col min="3349" max="3582" width="9.140625" style="1"/>
    <col min="3583" max="3583" width="4.7109375" style="1" customWidth="1"/>
    <col min="3584" max="3584" width="37.28515625" style="1" customWidth="1"/>
    <col min="3585" max="3585" width="5" style="1" customWidth="1"/>
    <col min="3586" max="3586" width="9.140625" style="1" customWidth="1"/>
    <col min="3587" max="3601" width="9.140625" style="1"/>
    <col min="3602" max="3602" width="11.42578125" style="1" customWidth="1"/>
    <col min="3603" max="3603" width="11" style="1" customWidth="1"/>
    <col min="3604" max="3604" width="13.140625" style="1" customWidth="1"/>
    <col min="3605" max="3838" width="9.140625" style="1"/>
    <col min="3839" max="3839" width="4.7109375" style="1" customWidth="1"/>
    <col min="3840" max="3840" width="37.28515625" style="1" customWidth="1"/>
    <col min="3841" max="3841" width="5" style="1" customWidth="1"/>
    <col min="3842" max="3842" width="9.140625" style="1" customWidth="1"/>
    <col min="3843" max="3857" width="9.140625" style="1"/>
    <col min="3858" max="3858" width="11.42578125" style="1" customWidth="1"/>
    <col min="3859" max="3859" width="11" style="1" customWidth="1"/>
    <col min="3860" max="3860" width="13.140625" style="1" customWidth="1"/>
    <col min="3861" max="4094" width="9.140625" style="1"/>
    <col min="4095" max="4095" width="4.7109375" style="1" customWidth="1"/>
    <col min="4096" max="4096" width="37.28515625" style="1" customWidth="1"/>
    <col min="4097" max="4097" width="5" style="1" customWidth="1"/>
    <col min="4098" max="4098" width="9.140625" style="1" customWidth="1"/>
    <col min="4099" max="4113" width="9.140625" style="1"/>
    <col min="4114" max="4114" width="11.42578125" style="1" customWidth="1"/>
    <col min="4115" max="4115" width="11" style="1" customWidth="1"/>
    <col min="4116" max="4116" width="13.140625" style="1" customWidth="1"/>
    <col min="4117" max="4350" width="9.140625" style="1"/>
    <col min="4351" max="4351" width="4.7109375" style="1" customWidth="1"/>
    <col min="4352" max="4352" width="37.28515625" style="1" customWidth="1"/>
    <col min="4353" max="4353" width="5" style="1" customWidth="1"/>
    <col min="4354" max="4354" width="9.140625" style="1" customWidth="1"/>
    <col min="4355" max="4369" width="9.140625" style="1"/>
    <col min="4370" max="4370" width="11.42578125" style="1" customWidth="1"/>
    <col min="4371" max="4371" width="11" style="1" customWidth="1"/>
    <col min="4372" max="4372" width="13.140625" style="1" customWidth="1"/>
    <col min="4373" max="4606" width="9.140625" style="1"/>
    <col min="4607" max="4607" width="4.7109375" style="1" customWidth="1"/>
    <col min="4608" max="4608" width="37.28515625" style="1" customWidth="1"/>
    <col min="4609" max="4609" width="5" style="1" customWidth="1"/>
    <col min="4610" max="4610" width="9.140625" style="1" customWidth="1"/>
    <col min="4611" max="4625" width="9.140625" style="1"/>
    <col min="4626" max="4626" width="11.42578125" style="1" customWidth="1"/>
    <col min="4627" max="4627" width="11" style="1" customWidth="1"/>
    <col min="4628" max="4628" width="13.140625" style="1" customWidth="1"/>
    <col min="4629" max="4862" width="9.140625" style="1"/>
    <col min="4863" max="4863" width="4.7109375" style="1" customWidth="1"/>
    <col min="4864" max="4864" width="37.28515625" style="1" customWidth="1"/>
    <col min="4865" max="4865" width="5" style="1" customWidth="1"/>
    <col min="4866" max="4866" width="9.140625" style="1" customWidth="1"/>
    <col min="4867" max="4881" width="9.140625" style="1"/>
    <col min="4882" max="4882" width="11.42578125" style="1" customWidth="1"/>
    <col min="4883" max="4883" width="11" style="1" customWidth="1"/>
    <col min="4884" max="4884" width="13.140625" style="1" customWidth="1"/>
    <col min="4885" max="5118" width="9.140625" style="1"/>
    <col min="5119" max="5119" width="4.7109375" style="1" customWidth="1"/>
    <col min="5120" max="5120" width="37.28515625" style="1" customWidth="1"/>
    <col min="5121" max="5121" width="5" style="1" customWidth="1"/>
    <col min="5122" max="5122" width="9.140625" style="1" customWidth="1"/>
    <col min="5123" max="5137" width="9.140625" style="1"/>
    <col min="5138" max="5138" width="11.42578125" style="1" customWidth="1"/>
    <col min="5139" max="5139" width="11" style="1" customWidth="1"/>
    <col min="5140" max="5140" width="13.140625" style="1" customWidth="1"/>
    <col min="5141" max="5374" width="9.140625" style="1"/>
    <col min="5375" max="5375" width="4.7109375" style="1" customWidth="1"/>
    <col min="5376" max="5376" width="37.28515625" style="1" customWidth="1"/>
    <col min="5377" max="5377" width="5" style="1" customWidth="1"/>
    <col min="5378" max="5378" width="9.140625" style="1" customWidth="1"/>
    <col min="5379" max="5393" width="9.140625" style="1"/>
    <col min="5394" max="5394" width="11.42578125" style="1" customWidth="1"/>
    <col min="5395" max="5395" width="11" style="1" customWidth="1"/>
    <col min="5396" max="5396" width="13.140625" style="1" customWidth="1"/>
    <col min="5397" max="5630" width="9.140625" style="1"/>
    <col min="5631" max="5631" width="4.7109375" style="1" customWidth="1"/>
    <col min="5632" max="5632" width="37.28515625" style="1" customWidth="1"/>
    <col min="5633" max="5633" width="5" style="1" customWidth="1"/>
    <col min="5634" max="5634" width="9.140625" style="1" customWidth="1"/>
    <col min="5635" max="5649" width="9.140625" style="1"/>
    <col min="5650" max="5650" width="11.42578125" style="1" customWidth="1"/>
    <col min="5651" max="5651" width="11" style="1" customWidth="1"/>
    <col min="5652" max="5652" width="13.140625" style="1" customWidth="1"/>
    <col min="5653" max="5886" width="9.140625" style="1"/>
    <col min="5887" max="5887" width="4.7109375" style="1" customWidth="1"/>
    <col min="5888" max="5888" width="37.28515625" style="1" customWidth="1"/>
    <col min="5889" max="5889" width="5" style="1" customWidth="1"/>
    <col min="5890" max="5890" width="9.140625" style="1" customWidth="1"/>
    <col min="5891" max="5905" width="9.140625" style="1"/>
    <col min="5906" max="5906" width="11.42578125" style="1" customWidth="1"/>
    <col min="5907" max="5907" width="11" style="1" customWidth="1"/>
    <col min="5908" max="5908" width="13.140625" style="1" customWidth="1"/>
    <col min="5909" max="6142" width="9.140625" style="1"/>
    <col min="6143" max="6143" width="4.7109375" style="1" customWidth="1"/>
    <col min="6144" max="6144" width="37.28515625" style="1" customWidth="1"/>
    <col min="6145" max="6145" width="5" style="1" customWidth="1"/>
    <col min="6146" max="6146" width="9.140625" style="1" customWidth="1"/>
    <col min="6147" max="6161" width="9.140625" style="1"/>
    <col min="6162" max="6162" width="11.42578125" style="1" customWidth="1"/>
    <col min="6163" max="6163" width="11" style="1" customWidth="1"/>
    <col min="6164" max="6164" width="13.140625" style="1" customWidth="1"/>
    <col min="6165" max="6398" width="9.140625" style="1"/>
    <col min="6399" max="6399" width="4.7109375" style="1" customWidth="1"/>
    <col min="6400" max="6400" width="37.28515625" style="1" customWidth="1"/>
    <col min="6401" max="6401" width="5" style="1" customWidth="1"/>
    <col min="6402" max="6402" width="9.140625" style="1" customWidth="1"/>
    <col min="6403" max="6417" width="9.140625" style="1"/>
    <col min="6418" max="6418" width="11.42578125" style="1" customWidth="1"/>
    <col min="6419" max="6419" width="11" style="1" customWidth="1"/>
    <col min="6420" max="6420" width="13.140625" style="1" customWidth="1"/>
    <col min="6421" max="6654" width="9.140625" style="1"/>
    <col min="6655" max="6655" width="4.7109375" style="1" customWidth="1"/>
    <col min="6656" max="6656" width="37.28515625" style="1" customWidth="1"/>
    <col min="6657" max="6657" width="5" style="1" customWidth="1"/>
    <col min="6658" max="6658" width="9.140625" style="1" customWidth="1"/>
    <col min="6659" max="6673" width="9.140625" style="1"/>
    <col min="6674" max="6674" width="11.42578125" style="1" customWidth="1"/>
    <col min="6675" max="6675" width="11" style="1" customWidth="1"/>
    <col min="6676" max="6676" width="13.140625" style="1" customWidth="1"/>
    <col min="6677" max="6910" width="9.140625" style="1"/>
    <col min="6911" max="6911" width="4.7109375" style="1" customWidth="1"/>
    <col min="6912" max="6912" width="37.28515625" style="1" customWidth="1"/>
    <col min="6913" max="6913" width="5" style="1" customWidth="1"/>
    <col min="6914" max="6914" width="9.140625" style="1" customWidth="1"/>
    <col min="6915" max="6929" width="9.140625" style="1"/>
    <col min="6930" max="6930" width="11.42578125" style="1" customWidth="1"/>
    <col min="6931" max="6931" width="11" style="1" customWidth="1"/>
    <col min="6932" max="6932" width="13.140625" style="1" customWidth="1"/>
    <col min="6933" max="7166" width="9.140625" style="1"/>
    <col min="7167" max="7167" width="4.7109375" style="1" customWidth="1"/>
    <col min="7168" max="7168" width="37.28515625" style="1" customWidth="1"/>
    <col min="7169" max="7169" width="5" style="1" customWidth="1"/>
    <col min="7170" max="7170" width="9.140625" style="1" customWidth="1"/>
    <col min="7171" max="7185" width="9.140625" style="1"/>
    <col min="7186" max="7186" width="11.42578125" style="1" customWidth="1"/>
    <col min="7187" max="7187" width="11" style="1" customWidth="1"/>
    <col min="7188" max="7188" width="13.140625" style="1" customWidth="1"/>
    <col min="7189" max="7422" width="9.140625" style="1"/>
    <col min="7423" max="7423" width="4.7109375" style="1" customWidth="1"/>
    <col min="7424" max="7424" width="37.28515625" style="1" customWidth="1"/>
    <col min="7425" max="7425" width="5" style="1" customWidth="1"/>
    <col min="7426" max="7426" width="9.140625" style="1" customWidth="1"/>
    <col min="7427" max="7441" width="9.140625" style="1"/>
    <col min="7442" max="7442" width="11.42578125" style="1" customWidth="1"/>
    <col min="7443" max="7443" width="11" style="1" customWidth="1"/>
    <col min="7444" max="7444" width="13.140625" style="1" customWidth="1"/>
    <col min="7445" max="7678" width="9.140625" style="1"/>
    <col min="7679" max="7679" width="4.7109375" style="1" customWidth="1"/>
    <col min="7680" max="7680" width="37.28515625" style="1" customWidth="1"/>
    <col min="7681" max="7681" width="5" style="1" customWidth="1"/>
    <col min="7682" max="7682" width="9.140625" style="1" customWidth="1"/>
    <col min="7683" max="7697" width="9.140625" style="1"/>
    <col min="7698" max="7698" width="11.42578125" style="1" customWidth="1"/>
    <col min="7699" max="7699" width="11" style="1" customWidth="1"/>
    <col min="7700" max="7700" width="13.140625" style="1" customWidth="1"/>
    <col min="7701" max="7934" width="9.140625" style="1"/>
    <col min="7935" max="7935" width="4.7109375" style="1" customWidth="1"/>
    <col min="7936" max="7936" width="37.28515625" style="1" customWidth="1"/>
    <col min="7937" max="7937" width="5" style="1" customWidth="1"/>
    <col min="7938" max="7938" width="9.140625" style="1" customWidth="1"/>
    <col min="7939" max="7953" width="9.140625" style="1"/>
    <col min="7954" max="7954" width="11.42578125" style="1" customWidth="1"/>
    <col min="7955" max="7955" width="11" style="1" customWidth="1"/>
    <col min="7956" max="7956" width="13.140625" style="1" customWidth="1"/>
    <col min="7957" max="8190" width="9.140625" style="1"/>
    <col min="8191" max="8191" width="4.7109375" style="1" customWidth="1"/>
    <col min="8192" max="8192" width="37.28515625" style="1" customWidth="1"/>
    <col min="8193" max="8193" width="5" style="1" customWidth="1"/>
    <col min="8194" max="8194" width="9.140625" style="1" customWidth="1"/>
    <col min="8195" max="8209" width="9.140625" style="1"/>
    <col min="8210" max="8210" width="11.42578125" style="1" customWidth="1"/>
    <col min="8211" max="8211" width="11" style="1" customWidth="1"/>
    <col min="8212" max="8212" width="13.140625" style="1" customWidth="1"/>
    <col min="8213" max="8446" width="9.140625" style="1"/>
    <col min="8447" max="8447" width="4.7109375" style="1" customWidth="1"/>
    <col min="8448" max="8448" width="37.28515625" style="1" customWidth="1"/>
    <col min="8449" max="8449" width="5" style="1" customWidth="1"/>
    <col min="8450" max="8450" width="9.140625" style="1" customWidth="1"/>
    <col min="8451" max="8465" width="9.140625" style="1"/>
    <col min="8466" max="8466" width="11.42578125" style="1" customWidth="1"/>
    <col min="8467" max="8467" width="11" style="1" customWidth="1"/>
    <col min="8468" max="8468" width="13.140625" style="1" customWidth="1"/>
    <col min="8469" max="8702" width="9.140625" style="1"/>
    <col min="8703" max="8703" width="4.7109375" style="1" customWidth="1"/>
    <col min="8704" max="8704" width="37.28515625" style="1" customWidth="1"/>
    <col min="8705" max="8705" width="5" style="1" customWidth="1"/>
    <col min="8706" max="8706" width="9.140625" style="1" customWidth="1"/>
    <col min="8707" max="8721" width="9.140625" style="1"/>
    <col min="8722" max="8722" width="11.42578125" style="1" customWidth="1"/>
    <col min="8723" max="8723" width="11" style="1" customWidth="1"/>
    <col min="8724" max="8724" width="13.140625" style="1" customWidth="1"/>
    <col min="8725" max="8958" width="9.140625" style="1"/>
    <col min="8959" max="8959" width="4.7109375" style="1" customWidth="1"/>
    <col min="8960" max="8960" width="37.28515625" style="1" customWidth="1"/>
    <col min="8961" max="8961" width="5" style="1" customWidth="1"/>
    <col min="8962" max="8962" width="9.140625" style="1" customWidth="1"/>
    <col min="8963" max="8977" width="9.140625" style="1"/>
    <col min="8978" max="8978" width="11.42578125" style="1" customWidth="1"/>
    <col min="8979" max="8979" width="11" style="1" customWidth="1"/>
    <col min="8980" max="8980" width="13.140625" style="1" customWidth="1"/>
    <col min="8981" max="9214" width="9.140625" style="1"/>
    <col min="9215" max="9215" width="4.7109375" style="1" customWidth="1"/>
    <col min="9216" max="9216" width="37.28515625" style="1" customWidth="1"/>
    <col min="9217" max="9217" width="5" style="1" customWidth="1"/>
    <col min="9218" max="9218" width="9.140625" style="1" customWidth="1"/>
    <col min="9219" max="9233" width="9.140625" style="1"/>
    <col min="9234" max="9234" width="11.42578125" style="1" customWidth="1"/>
    <col min="9235" max="9235" width="11" style="1" customWidth="1"/>
    <col min="9236" max="9236" width="13.140625" style="1" customWidth="1"/>
    <col min="9237" max="9470" width="9.140625" style="1"/>
    <col min="9471" max="9471" width="4.7109375" style="1" customWidth="1"/>
    <col min="9472" max="9472" width="37.28515625" style="1" customWidth="1"/>
    <col min="9473" max="9473" width="5" style="1" customWidth="1"/>
    <col min="9474" max="9474" width="9.140625" style="1" customWidth="1"/>
    <col min="9475" max="9489" width="9.140625" style="1"/>
    <col min="9490" max="9490" width="11.42578125" style="1" customWidth="1"/>
    <col min="9491" max="9491" width="11" style="1" customWidth="1"/>
    <col min="9492" max="9492" width="13.140625" style="1" customWidth="1"/>
    <col min="9493" max="9726" width="9.140625" style="1"/>
    <col min="9727" max="9727" width="4.7109375" style="1" customWidth="1"/>
    <col min="9728" max="9728" width="37.28515625" style="1" customWidth="1"/>
    <col min="9729" max="9729" width="5" style="1" customWidth="1"/>
    <col min="9730" max="9730" width="9.140625" style="1" customWidth="1"/>
    <col min="9731" max="9745" width="9.140625" style="1"/>
    <col min="9746" max="9746" width="11.42578125" style="1" customWidth="1"/>
    <col min="9747" max="9747" width="11" style="1" customWidth="1"/>
    <col min="9748" max="9748" width="13.140625" style="1" customWidth="1"/>
    <col min="9749" max="9982" width="9.140625" style="1"/>
    <col min="9983" max="9983" width="4.7109375" style="1" customWidth="1"/>
    <col min="9984" max="9984" width="37.28515625" style="1" customWidth="1"/>
    <col min="9985" max="9985" width="5" style="1" customWidth="1"/>
    <col min="9986" max="9986" width="9.140625" style="1" customWidth="1"/>
    <col min="9987" max="10001" width="9.140625" style="1"/>
    <col min="10002" max="10002" width="11.42578125" style="1" customWidth="1"/>
    <col min="10003" max="10003" width="11" style="1" customWidth="1"/>
    <col min="10004" max="10004" width="13.140625" style="1" customWidth="1"/>
    <col min="10005" max="10238" width="9.140625" style="1"/>
    <col min="10239" max="10239" width="4.7109375" style="1" customWidth="1"/>
    <col min="10240" max="10240" width="37.28515625" style="1" customWidth="1"/>
    <col min="10241" max="10241" width="5" style="1" customWidth="1"/>
    <col min="10242" max="10242" width="9.140625" style="1" customWidth="1"/>
    <col min="10243" max="10257" width="9.140625" style="1"/>
    <col min="10258" max="10258" width="11.42578125" style="1" customWidth="1"/>
    <col min="10259" max="10259" width="11" style="1" customWidth="1"/>
    <col min="10260" max="10260" width="13.140625" style="1" customWidth="1"/>
    <col min="10261" max="10494" width="9.140625" style="1"/>
    <col min="10495" max="10495" width="4.7109375" style="1" customWidth="1"/>
    <col min="10496" max="10496" width="37.28515625" style="1" customWidth="1"/>
    <col min="10497" max="10497" width="5" style="1" customWidth="1"/>
    <col min="10498" max="10498" width="9.140625" style="1" customWidth="1"/>
    <col min="10499" max="10513" width="9.140625" style="1"/>
    <col min="10514" max="10514" width="11.42578125" style="1" customWidth="1"/>
    <col min="10515" max="10515" width="11" style="1" customWidth="1"/>
    <col min="10516" max="10516" width="13.140625" style="1" customWidth="1"/>
    <col min="10517" max="10750" width="9.140625" style="1"/>
    <col min="10751" max="10751" width="4.7109375" style="1" customWidth="1"/>
    <col min="10752" max="10752" width="37.28515625" style="1" customWidth="1"/>
    <col min="10753" max="10753" width="5" style="1" customWidth="1"/>
    <col min="10754" max="10754" width="9.140625" style="1" customWidth="1"/>
    <col min="10755" max="10769" width="9.140625" style="1"/>
    <col min="10770" max="10770" width="11.42578125" style="1" customWidth="1"/>
    <col min="10771" max="10771" width="11" style="1" customWidth="1"/>
    <col min="10772" max="10772" width="13.140625" style="1" customWidth="1"/>
    <col min="10773" max="11006" width="9.140625" style="1"/>
    <col min="11007" max="11007" width="4.7109375" style="1" customWidth="1"/>
    <col min="11008" max="11008" width="37.28515625" style="1" customWidth="1"/>
    <col min="11009" max="11009" width="5" style="1" customWidth="1"/>
    <col min="11010" max="11010" width="9.140625" style="1" customWidth="1"/>
    <col min="11011" max="11025" width="9.140625" style="1"/>
    <col min="11026" max="11026" width="11.42578125" style="1" customWidth="1"/>
    <col min="11027" max="11027" width="11" style="1" customWidth="1"/>
    <col min="11028" max="11028" width="13.140625" style="1" customWidth="1"/>
    <col min="11029" max="11262" width="9.140625" style="1"/>
    <col min="11263" max="11263" width="4.7109375" style="1" customWidth="1"/>
    <col min="11264" max="11264" width="37.28515625" style="1" customWidth="1"/>
    <col min="11265" max="11265" width="5" style="1" customWidth="1"/>
    <col min="11266" max="11266" width="9.140625" style="1" customWidth="1"/>
    <col min="11267" max="11281" width="9.140625" style="1"/>
    <col min="11282" max="11282" width="11.42578125" style="1" customWidth="1"/>
    <col min="11283" max="11283" width="11" style="1" customWidth="1"/>
    <col min="11284" max="11284" width="13.140625" style="1" customWidth="1"/>
    <col min="11285" max="11518" width="9.140625" style="1"/>
    <col min="11519" max="11519" width="4.7109375" style="1" customWidth="1"/>
    <col min="11520" max="11520" width="37.28515625" style="1" customWidth="1"/>
    <col min="11521" max="11521" width="5" style="1" customWidth="1"/>
    <col min="11522" max="11522" width="9.140625" style="1" customWidth="1"/>
    <col min="11523" max="11537" width="9.140625" style="1"/>
    <col min="11538" max="11538" width="11.42578125" style="1" customWidth="1"/>
    <col min="11539" max="11539" width="11" style="1" customWidth="1"/>
    <col min="11540" max="11540" width="13.140625" style="1" customWidth="1"/>
    <col min="11541" max="11774" width="9.140625" style="1"/>
    <col min="11775" max="11775" width="4.7109375" style="1" customWidth="1"/>
    <col min="11776" max="11776" width="37.28515625" style="1" customWidth="1"/>
    <col min="11777" max="11777" width="5" style="1" customWidth="1"/>
    <col min="11778" max="11778" width="9.140625" style="1" customWidth="1"/>
    <col min="11779" max="11793" width="9.140625" style="1"/>
    <col min="11794" max="11794" width="11.42578125" style="1" customWidth="1"/>
    <col min="11795" max="11795" width="11" style="1" customWidth="1"/>
    <col min="11796" max="11796" width="13.140625" style="1" customWidth="1"/>
    <col min="11797" max="12030" width="9.140625" style="1"/>
    <col min="12031" max="12031" width="4.7109375" style="1" customWidth="1"/>
    <col min="12032" max="12032" width="37.28515625" style="1" customWidth="1"/>
    <col min="12033" max="12033" width="5" style="1" customWidth="1"/>
    <col min="12034" max="12034" width="9.140625" style="1" customWidth="1"/>
    <col min="12035" max="12049" width="9.140625" style="1"/>
    <col min="12050" max="12050" width="11.42578125" style="1" customWidth="1"/>
    <col min="12051" max="12051" width="11" style="1" customWidth="1"/>
    <col min="12052" max="12052" width="13.140625" style="1" customWidth="1"/>
    <col min="12053" max="12286" width="9.140625" style="1"/>
    <col min="12287" max="12287" width="4.7109375" style="1" customWidth="1"/>
    <col min="12288" max="12288" width="37.28515625" style="1" customWidth="1"/>
    <col min="12289" max="12289" width="5" style="1" customWidth="1"/>
    <col min="12290" max="12290" width="9.140625" style="1" customWidth="1"/>
    <col min="12291" max="12305" width="9.140625" style="1"/>
    <col min="12306" max="12306" width="11.42578125" style="1" customWidth="1"/>
    <col min="12307" max="12307" width="11" style="1" customWidth="1"/>
    <col min="12308" max="12308" width="13.140625" style="1" customWidth="1"/>
    <col min="12309" max="12542" width="9.140625" style="1"/>
    <col min="12543" max="12543" width="4.7109375" style="1" customWidth="1"/>
    <col min="12544" max="12544" width="37.28515625" style="1" customWidth="1"/>
    <col min="12545" max="12545" width="5" style="1" customWidth="1"/>
    <col min="12546" max="12546" width="9.140625" style="1" customWidth="1"/>
    <col min="12547" max="12561" width="9.140625" style="1"/>
    <col min="12562" max="12562" width="11.42578125" style="1" customWidth="1"/>
    <col min="12563" max="12563" width="11" style="1" customWidth="1"/>
    <col min="12564" max="12564" width="13.140625" style="1" customWidth="1"/>
    <col min="12565" max="12798" width="9.140625" style="1"/>
    <col min="12799" max="12799" width="4.7109375" style="1" customWidth="1"/>
    <col min="12800" max="12800" width="37.28515625" style="1" customWidth="1"/>
    <col min="12801" max="12801" width="5" style="1" customWidth="1"/>
    <col min="12802" max="12802" width="9.140625" style="1" customWidth="1"/>
    <col min="12803" max="12817" width="9.140625" style="1"/>
    <col min="12818" max="12818" width="11.42578125" style="1" customWidth="1"/>
    <col min="12819" max="12819" width="11" style="1" customWidth="1"/>
    <col min="12820" max="12820" width="13.140625" style="1" customWidth="1"/>
    <col min="12821" max="13054" width="9.140625" style="1"/>
    <col min="13055" max="13055" width="4.7109375" style="1" customWidth="1"/>
    <col min="13056" max="13056" width="37.28515625" style="1" customWidth="1"/>
    <col min="13057" max="13057" width="5" style="1" customWidth="1"/>
    <col min="13058" max="13058" width="9.140625" style="1" customWidth="1"/>
    <col min="13059" max="13073" width="9.140625" style="1"/>
    <col min="13074" max="13074" width="11.42578125" style="1" customWidth="1"/>
    <col min="13075" max="13075" width="11" style="1" customWidth="1"/>
    <col min="13076" max="13076" width="13.140625" style="1" customWidth="1"/>
    <col min="13077" max="13310" width="9.140625" style="1"/>
    <col min="13311" max="13311" width="4.7109375" style="1" customWidth="1"/>
    <col min="13312" max="13312" width="37.28515625" style="1" customWidth="1"/>
    <col min="13313" max="13313" width="5" style="1" customWidth="1"/>
    <col min="13314" max="13314" width="9.140625" style="1" customWidth="1"/>
    <col min="13315" max="13329" width="9.140625" style="1"/>
    <col min="13330" max="13330" width="11.42578125" style="1" customWidth="1"/>
    <col min="13331" max="13331" width="11" style="1" customWidth="1"/>
    <col min="13332" max="13332" width="13.140625" style="1" customWidth="1"/>
    <col min="13333" max="13566" width="9.140625" style="1"/>
    <col min="13567" max="13567" width="4.7109375" style="1" customWidth="1"/>
    <col min="13568" max="13568" width="37.28515625" style="1" customWidth="1"/>
    <col min="13569" max="13569" width="5" style="1" customWidth="1"/>
    <col min="13570" max="13570" width="9.140625" style="1" customWidth="1"/>
    <col min="13571" max="13585" width="9.140625" style="1"/>
    <col min="13586" max="13586" width="11.42578125" style="1" customWidth="1"/>
    <col min="13587" max="13587" width="11" style="1" customWidth="1"/>
    <col min="13588" max="13588" width="13.140625" style="1" customWidth="1"/>
    <col min="13589" max="13822" width="9.140625" style="1"/>
    <col min="13823" max="13823" width="4.7109375" style="1" customWidth="1"/>
    <col min="13824" max="13824" width="37.28515625" style="1" customWidth="1"/>
    <col min="13825" max="13825" width="5" style="1" customWidth="1"/>
    <col min="13826" max="13826" width="9.140625" style="1" customWidth="1"/>
    <col min="13827" max="13841" width="9.140625" style="1"/>
    <col min="13842" max="13842" width="11.42578125" style="1" customWidth="1"/>
    <col min="13843" max="13843" width="11" style="1" customWidth="1"/>
    <col min="13844" max="13844" width="13.140625" style="1" customWidth="1"/>
    <col min="13845" max="14078" width="9.140625" style="1"/>
    <col min="14079" max="14079" width="4.7109375" style="1" customWidth="1"/>
    <col min="14080" max="14080" width="37.28515625" style="1" customWidth="1"/>
    <col min="14081" max="14081" width="5" style="1" customWidth="1"/>
    <col min="14082" max="14082" width="9.140625" style="1" customWidth="1"/>
    <col min="14083" max="14097" width="9.140625" style="1"/>
    <col min="14098" max="14098" width="11.42578125" style="1" customWidth="1"/>
    <col min="14099" max="14099" width="11" style="1" customWidth="1"/>
    <col min="14100" max="14100" width="13.140625" style="1" customWidth="1"/>
    <col min="14101" max="14334" width="9.140625" style="1"/>
    <col min="14335" max="14335" width="4.7109375" style="1" customWidth="1"/>
    <col min="14336" max="14336" width="37.28515625" style="1" customWidth="1"/>
    <col min="14337" max="14337" width="5" style="1" customWidth="1"/>
    <col min="14338" max="14338" width="9.140625" style="1" customWidth="1"/>
    <col min="14339" max="14353" width="9.140625" style="1"/>
    <col min="14354" max="14354" width="11.42578125" style="1" customWidth="1"/>
    <col min="14355" max="14355" width="11" style="1" customWidth="1"/>
    <col min="14356" max="14356" width="13.140625" style="1" customWidth="1"/>
    <col min="14357" max="14590" width="9.140625" style="1"/>
    <col min="14591" max="14591" width="4.7109375" style="1" customWidth="1"/>
    <col min="14592" max="14592" width="37.28515625" style="1" customWidth="1"/>
    <col min="14593" max="14593" width="5" style="1" customWidth="1"/>
    <col min="14594" max="14594" width="9.140625" style="1" customWidth="1"/>
    <col min="14595" max="14609" width="9.140625" style="1"/>
    <col min="14610" max="14610" width="11.42578125" style="1" customWidth="1"/>
    <col min="14611" max="14611" width="11" style="1" customWidth="1"/>
    <col min="14612" max="14612" width="13.140625" style="1" customWidth="1"/>
    <col min="14613" max="14846" width="9.140625" style="1"/>
    <col min="14847" max="14847" width="4.7109375" style="1" customWidth="1"/>
    <col min="14848" max="14848" width="37.28515625" style="1" customWidth="1"/>
    <col min="14849" max="14849" width="5" style="1" customWidth="1"/>
    <col min="14850" max="14850" width="9.140625" style="1" customWidth="1"/>
    <col min="14851" max="14865" width="9.140625" style="1"/>
    <col min="14866" max="14866" width="11.42578125" style="1" customWidth="1"/>
    <col min="14867" max="14867" width="11" style="1" customWidth="1"/>
    <col min="14868" max="14868" width="13.140625" style="1" customWidth="1"/>
    <col min="14869" max="15102" width="9.140625" style="1"/>
    <col min="15103" max="15103" width="4.7109375" style="1" customWidth="1"/>
    <col min="15104" max="15104" width="37.28515625" style="1" customWidth="1"/>
    <col min="15105" max="15105" width="5" style="1" customWidth="1"/>
    <col min="15106" max="15106" width="9.140625" style="1" customWidth="1"/>
    <col min="15107" max="15121" width="9.140625" style="1"/>
    <col min="15122" max="15122" width="11.42578125" style="1" customWidth="1"/>
    <col min="15123" max="15123" width="11" style="1" customWidth="1"/>
    <col min="15124" max="15124" width="13.140625" style="1" customWidth="1"/>
    <col min="15125" max="15358" width="9.140625" style="1"/>
    <col min="15359" max="15359" width="4.7109375" style="1" customWidth="1"/>
    <col min="15360" max="15360" width="37.28515625" style="1" customWidth="1"/>
    <col min="15361" max="15361" width="5" style="1" customWidth="1"/>
    <col min="15362" max="15362" width="9.140625" style="1" customWidth="1"/>
    <col min="15363" max="15377" width="9.140625" style="1"/>
    <col min="15378" max="15378" width="11.42578125" style="1" customWidth="1"/>
    <col min="15379" max="15379" width="11" style="1" customWidth="1"/>
    <col min="15380" max="15380" width="13.140625" style="1" customWidth="1"/>
    <col min="15381" max="15614" width="9.140625" style="1"/>
    <col min="15615" max="15615" width="4.7109375" style="1" customWidth="1"/>
    <col min="15616" max="15616" width="37.28515625" style="1" customWidth="1"/>
    <col min="15617" max="15617" width="5" style="1" customWidth="1"/>
    <col min="15618" max="15618" width="9.140625" style="1" customWidth="1"/>
    <col min="15619" max="15633" width="9.140625" style="1"/>
    <col min="15634" max="15634" width="11.42578125" style="1" customWidth="1"/>
    <col min="15635" max="15635" width="11" style="1" customWidth="1"/>
    <col min="15636" max="15636" width="13.140625" style="1" customWidth="1"/>
    <col min="15637" max="15870" width="9.140625" style="1"/>
    <col min="15871" max="15871" width="4.7109375" style="1" customWidth="1"/>
    <col min="15872" max="15872" width="37.28515625" style="1" customWidth="1"/>
    <col min="15873" max="15873" width="5" style="1" customWidth="1"/>
    <col min="15874" max="15874" width="9.140625" style="1" customWidth="1"/>
    <col min="15875" max="15889" width="9.140625" style="1"/>
    <col min="15890" max="15890" width="11.42578125" style="1" customWidth="1"/>
    <col min="15891" max="15891" width="11" style="1" customWidth="1"/>
    <col min="15892" max="15892" width="13.140625" style="1" customWidth="1"/>
    <col min="15893" max="16126" width="9.140625" style="1"/>
    <col min="16127" max="16127" width="4.7109375" style="1" customWidth="1"/>
    <col min="16128" max="16128" width="37.28515625" style="1" customWidth="1"/>
    <col min="16129" max="16129" width="5" style="1" customWidth="1"/>
    <col min="16130" max="16130" width="9.140625" style="1" customWidth="1"/>
    <col min="16131" max="16145" width="9.140625" style="1"/>
    <col min="16146" max="16146" width="11.42578125" style="1" customWidth="1"/>
    <col min="16147" max="16147" width="11" style="1" customWidth="1"/>
    <col min="16148" max="16148" width="13.140625" style="1" customWidth="1"/>
    <col min="16149" max="16384" width="9.140625" style="1"/>
  </cols>
  <sheetData>
    <row r="1" spans="1:20" ht="15.75" x14ac:dyDescent="0.25">
      <c r="A1" s="27"/>
      <c r="B1" s="28"/>
      <c r="C1" s="29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R1" s="30"/>
      <c r="S1" s="105" t="s">
        <v>84</v>
      </c>
      <c r="T1" s="105"/>
    </row>
    <row r="2" spans="1:20" s="31" customFormat="1" ht="48" customHeight="1" x14ac:dyDescent="0.25">
      <c r="A2" s="112" t="s">
        <v>134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5" spans="1:20" x14ac:dyDescent="0.2">
      <c r="B5" s="117" t="s">
        <v>86</v>
      </c>
      <c r="C5" s="118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4"/>
      <c r="T5" s="125"/>
    </row>
    <row r="6" spans="1:20" ht="12.75" customHeight="1" x14ac:dyDescent="0.2">
      <c r="B6" s="119"/>
      <c r="C6" s="120"/>
      <c r="D6" s="108" t="s">
        <v>32</v>
      </c>
      <c r="E6" s="108" t="s">
        <v>33</v>
      </c>
      <c r="F6" s="108" t="s">
        <v>85</v>
      </c>
      <c r="G6" s="108" t="s">
        <v>35</v>
      </c>
      <c r="H6" s="108" t="s">
        <v>36</v>
      </c>
      <c r="I6" s="108" t="s">
        <v>37</v>
      </c>
      <c r="J6" s="108" t="s">
        <v>38</v>
      </c>
      <c r="K6" s="108" t="s">
        <v>39</v>
      </c>
      <c r="L6" s="108" t="s">
        <v>40</v>
      </c>
      <c r="M6" s="109" t="s">
        <v>41</v>
      </c>
      <c r="N6" s="109"/>
      <c r="O6" s="109"/>
      <c r="P6" s="109"/>
      <c r="Q6" s="109"/>
      <c r="R6" s="109"/>
      <c r="S6" s="109"/>
      <c r="T6" s="108" t="s">
        <v>42</v>
      </c>
    </row>
    <row r="7" spans="1:20" ht="12.75" customHeight="1" x14ac:dyDescent="0.2">
      <c r="B7" s="119"/>
      <c r="C7" s="120"/>
      <c r="D7" s="90"/>
      <c r="E7" s="90"/>
      <c r="F7" s="90"/>
      <c r="G7" s="90"/>
      <c r="H7" s="90"/>
      <c r="I7" s="90"/>
      <c r="J7" s="90"/>
      <c r="K7" s="90"/>
      <c r="L7" s="90"/>
      <c r="M7" s="90" t="s">
        <v>43</v>
      </c>
      <c r="N7" s="90" t="s">
        <v>44</v>
      </c>
      <c r="O7" s="90" t="s">
        <v>45</v>
      </c>
      <c r="P7" s="90" t="s">
        <v>46</v>
      </c>
      <c r="Q7" s="90" t="s">
        <v>47</v>
      </c>
      <c r="R7" s="90" t="s">
        <v>48</v>
      </c>
      <c r="S7" s="110" t="s">
        <v>137</v>
      </c>
      <c r="T7" s="90"/>
    </row>
    <row r="8" spans="1:20" x14ac:dyDescent="0.2">
      <c r="B8" s="119"/>
      <c r="C8" s="12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110"/>
      <c r="T8" s="90"/>
    </row>
    <row r="9" spans="1:20" ht="98.25" customHeight="1" x14ac:dyDescent="0.2">
      <c r="B9" s="121"/>
      <c r="C9" s="122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110"/>
      <c r="T9" s="91"/>
    </row>
    <row r="10" spans="1:20" x14ac:dyDescent="0.2">
      <c r="B10" s="111" t="s">
        <v>87</v>
      </c>
      <c r="C10" s="111"/>
      <c r="D10" s="3">
        <f ca="1">SUMIF('таблица 1'!C10:C67,1,'таблица 1'!F10:F66)</f>
        <v>3965</v>
      </c>
      <c r="E10" s="3">
        <f>SUMIF('таблица 1'!C10:C66,1,'таблица 1'!G10:G66)</f>
        <v>0</v>
      </c>
      <c r="F10" s="3">
        <f>SUMIF('таблица 1'!C10:C66,1,'таблица 1'!H10:H66)</f>
        <v>0</v>
      </c>
      <c r="G10" s="3">
        <f>SUMIF('таблица 1'!C10:C66,1,'таблица 1'!I10:I66)</f>
        <v>0</v>
      </c>
      <c r="H10" s="3">
        <f>SUMIF('таблица 1'!C10:C66,1,'таблица 1'!J10:J66)</f>
        <v>0</v>
      </c>
      <c r="I10" s="3">
        <f>SUMIF('таблица 1'!C10:C66,1,'таблица 1'!K10:K66)</f>
        <v>20500</v>
      </c>
      <c r="J10" s="3">
        <f ca="1">SUMIF('таблица 1'!C10:C67,1,'таблица 1'!L10:L66)</f>
        <v>10434</v>
      </c>
      <c r="K10" s="3">
        <f>SUMIF('таблица 1'!C10:C66,1,'таблица 1'!M10:M66)</f>
        <v>0</v>
      </c>
      <c r="L10" s="3">
        <f>SUMIF('таблица 1'!C10:C66,1,'таблица 1'!N10:N66)</f>
        <v>0</v>
      </c>
      <c r="M10" s="3">
        <f>SUMIF('таблица 1'!C10:C67,1,'таблица 1'!O10:O67)</f>
        <v>404852</v>
      </c>
      <c r="N10" s="3">
        <f>SUMIF('таблица 1'!C10:C66,1,'таблица 1'!P10:P66)</f>
        <v>43430</v>
      </c>
      <c r="O10" s="3">
        <f>SUMIF('таблица 1'!C10:C66,1,'таблица 1'!Q10:Q66)</f>
        <v>42957</v>
      </c>
      <c r="P10" s="4">
        <f>SUMIF('таблица 1'!C10:C66,1,'таблица 1'!S10:S66)</f>
        <v>318465</v>
      </c>
      <c r="Q10" s="3">
        <f>SUMIF('таблица 1'!C10:C67,1,'таблица 1'!T10:T67)</f>
        <v>57870</v>
      </c>
      <c r="R10" s="3">
        <f>SUMIF('таблица 1'!C10:C67,1,'таблица 1'!U10:U67)</f>
        <v>270967</v>
      </c>
      <c r="S10" s="54">
        <f>SUMIF('таблица 1'!C10:C67,1,'таблица 1'!V10:V67)</f>
        <v>0</v>
      </c>
      <c r="T10" s="3">
        <f>SUMIF('таблица 1'!C10:C66,1,'таблица 1'!W10:W66)</f>
        <v>164940</v>
      </c>
    </row>
    <row r="11" spans="1:20" x14ac:dyDescent="0.2">
      <c r="B11" s="111" t="s">
        <v>88</v>
      </c>
      <c r="C11" s="111"/>
      <c r="D11" s="3">
        <f>SUMIF('таблица 1'!C10:C67,2,'таблица 1'!F10:F67)</f>
        <v>61200</v>
      </c>
      <c r="E11" s="3">
        <f>SUMIF('таблица 1'!C10:C66,2,'таблица 1'!G10:G66)</f>
        <v>0</v>
      </c>
      <c r="F11" s="3">
        <f>SUMIF('таблица 1'!C10:C66,2,'таблица 1'!H10:H66)</f>
        <v>3080</v>
      </c>
      <c r="G11" s="3">
        <f>SUMIF('таблица 1'!C10:C66,2,'таблица 1'!I10:I66)</f>
        <v>1071</v>
      </c>
      <c r="H11" s="3">
        <v>0</v>
      </c>
      <c r="I11" s="3">
        <f>SUMIF('таблица 1'!C10:C66,2,'таблица 1'!K10:K66)</f>
        <v>8200</v>
      </c>
      <c r="J11" s="3">
        <f>SUMIF('таблица 1'!C10:C67,2,'таблица 1'!L10:L67)</f>
        <v>25787</v>
      </c>
      <c r="K11" s="3">
        <f>SUMIF('таблица 1'!C10:C66,2,'таблица 1'!M10:M66)</f>
        <v>600</v>
      </c>
      <c r="L11" s="3">
        <f>SUMIF('таблица 1'!C10:C66,2,'таблица 1'!N10:N66)</f>
        <v>200</v>
      </c>
      <c r="M11" s="3">
        <f>SUMIF('таблица 1'!C10:C67,2,'таблица 1'!O10:O67)</f>
        <v>1486755</v>
      </c>
      <c r="N11" s="3">
        <f ca="1">SUMIF('таблица 1'!C10:F66,2,'таблица 1'!P10:P66)</f>
        <v>146744</v>
      </c>
      <c r="O11" s="3">
        <f>SUMIF('таблица 1'!C10:C66,2,'таблица 1'!Q10:Q66)</f>
        <v>136332</v>
      </c>
      <c r="P11" s="4">
        <f>SUMIF('таблица 1'!C10:C67,2,'таблица 1'!S10:S67)</f>
        <v>1203679</v>
      </c>
      <c r="Q11" s="3">
        <f>SUMIF('таблица 1'!C10:C67,2,'таблица 1'!T10:T67)</f>
        <v>255544</v>
      </c>
      <c r="R11" s="3">
        <f>SUMIF('таблица 1'!C10:C67,2,'таблица 1'!U10:U67)</f>
        <v>953640</v>
      </c>
      <c r="S11" s="54">
        <f>SUMIF('таблица 1'!C10:C67,2,'таблица 1'!V10:V67)</f>
        <v>2098</v>
      </c>
      <c r="T11" s="3">
        <f>SUMIF('таблица 1'!C10:C66,2,'таблица 1'!W10:W66)</f>
        <v>68701</v>
      </c>
    </row>
    <row r="12" spans="1:20" x14ac:dyDescent="0.2">
      <c r="B12" s="111" t="s">
        <v>89</v>
      </c>
      <c r="C12" s="111"/>
      <c r="D12" s="3">
        <f>SUMIF('таблица 1'!C10:C66,3,'таблица 1'!F10:F66)</f>
        <v>85769</v>
      </c>
      <c r="E12" s="3">
        <f>SUMIF('таблица 1'!C10:C66,3,'таблица 1'!G10:G66)</f>
        <v>9151</v>
      </c>
      <c r="F12" s="3">
        <f>SUMIF('таблица 1'!C10:C66,3,'таблица 1'!H10:H66)</f>
        <v>1205</v>
      </c>
      <c r="G12" s="3">
        <f ca="1">SUMIF('таблица 1'!C10:C69,3,'таблица 1'!I10:I66)</f>
        <v>0</v>
      </c>
      <c r="H12" s="3">
        <f>SUMIF('таблица 1'!C10:C66,3,'таблица 1'!J10:J66)</f>
        <v>6134</v>
      </c>
      <c r="I12" s="3">
        <f>SUMIF('таблица 1'!C10:C66,3,'таблица 1'!K10:K66)</f>
        <v>20771</v>
      </c>
      <c r="J12" s="3">
        <f>SUMIF('таблица 1'!C10:C66,3,'таблица 1'!L10:L66)</f>
        <v>22369</v>
      </c>
      <c r="K12" s="3">
        <f>SUMIF('таблица 1'!C10:C66,3,'таблица 1'!M10:M66)</f>
        <v>8087</v>
      </c>
      <c r="L12" s="3">
        <f>SUMIF('таблица 1'!C10:C66,3,'таблица 1'!N10:N66)</f>
        <v>0</v>
      </c>
      <c r="M12" s="3">
        <f>SUMIF('таблица 1'!C10:C66,3,'таблица 1'!O10:O66)</f>
        <v>874933</v>
      </c>
      <c r="N12" s="3">
        <f ca="1">SUMIF('таблица 1'!C10:F66,3,'таблица 1'!P10:P66)</f>
        <v>72175</v>
      </c>
      <c r="O12" s="3">
        <f>SUMIF('таблица 1'!C10:C66,3,'таблица 1'!Q10:Q66)</f>
        <v>74379</v>
      </c>
      <c r="P12" s="3">
        <f>SUMIF('таблица 1'!C10:C66,3,'таблица 1'!S10:S66)</f>
        <v>728379</v>
      </c>
      <c r="Q12" s="3">
        <f>SUMIF('таблица 1'!C10:C66,3,'таблица 1'!T10:T66)</f>
        <v>200626</v>
      </c>
      <c r="R12" s="3">
        <f>SUMIF('таблица 1'!C10:C66,3,'таблица 1'!U10:U66)</f>
        <v>482530</v>
      </c>
      <c r="S12" s="54">
        <f>SUMIF('таблица 1'!C10:C67,3,'таблица 1'!V10:V67)</f>
        <v>670</v>
      </c>
      <c r="T12" s="3">
        <f>SUMIF('таблица 1'!C10:C66,3,'таблица 1'!W10:W66)</f>
        <v>37370</v>
      </c>
    </row>
    <row r="13" spans="1:20" x14ac:dyDescent="0.2">
      <c r="B13" s="106" t="s">
        <v>81</v>
      </c>
      <c r="C13" s="107"/>
      <c r="D13" s="16">
        <f ca="1">SUM(D10:D12)</f>
        <v>150934</v>
      </c>
      <c r="E13" s="16">
        <f t="shared" ref="E13:T13" si="0">SUM(E10:E12)</f>
        <v>9151</v>
      </c>
      <c r="F13" s="16">
        <f t="shared" si="0"/>
        <v>4285</v>
      </c>
      <c r="G13" s="16">
        <f t="shared" ca="1" si="0"/>
        <v>1071</v>
      </c>
      <c r="H13" s="16">
        <f t="shared" si="0"/>
        <v>6134</v>
      </c>
      <c r="I13" s="16">
        <f t="shared" si="0"/>
        <v>49471</v>
      </c>
      <c r="J13" s="16">
        <f t="shared" ca="1" si="0"/>
        <v>58590</v>
      </c>
      <c r="K13" s="16">
        <f t="shared" si="0"/>
        <v>8687</v>
      </c>
      <c r="L13" s="16">
        <f t="shared" si="0"/>
        <v>200</v>
      </c>
      <c r="M13" s="16">
        <f t="shared" si="0"/>
        <v>2766540</v>
      </c>
      <c r="N13" s="16">
        <f t="shared" ca="1" si="0"/>
        <v>262349</v>
      </c>
      <c r="O13" s="16">
        <f t="shared" si="0"/>
        <v>253668</v>
      </c>
      <c r="P13" s="16">
        <f t="shared" si="0"/>
        <v>2250523</v>
      </c>
      <c r="Q13" s="16">
        <f t="shared" si="0"/>
        <v>514040</v>
      </c>
      <c r="R13" s="16">
        <f>R10+R11+R12</f>
        <v>1707137</v>
      </c>
      <c r="S13" s="55">
        <f>SUM(S10:S12)</f>
        <v>2768</v>
      </c>
      <c r="T13" s="16">
        <f t="shared" si="0"/>
        <v>271011</v>
      </c>
    </row>
    <row r="14" spans="1:20" x14ac:dyDescent="0.2">
      <c r="B14" s="113" t="s">
        <v>82</v>
      </c>
      <c r="C14" s="114"/>
      <c r="D14" s="7">
        <v>6000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1567</v>
      </c>
      <c r="K14" s="7">
        <v>0</v>
      </c>
      <c r="L14" s="7">
        <v>247</v>
      </c>
      <c r="M14" s="32">
        <v>59500</v>
      </c>
      <c r="N14" s="7">
        <v>0</v>
      </c>
      <c r="O14" s="7">
        <v>0</v>
      </c>
      <c r="P14" s="33">
        <v>59500</v>
      </c>
      <c r="Q14" s="7">
        <v>6800</v>
      </c>
      <c r="R14" s="7">
        <v>17134</v>
      </c>
      <c r="S14" s="56">
        <v>0</v>
      </c>
      <c r="T14" s="34">
        <v>8700</v>
      </c>
    </row>
    <row r="15" spans="1:20" x14ac:dyDescent="0.2">
      <c r="B15" s="115" t="s">
        <v>83</v>
      </c>
      <c r="C15" s="116"/>
      <c r="D15" s="16">
        <f ca="1">D13+D14</f>
        <v>156934</v>
      </c>
      <c r="E15" s="16">
        <f t="shared" ref="E15:T15" si="1">E13+E14</f>
        <v>9151</v>
      </c>
      <c r="F15" s="16">
        <f t="shared" si="1"/>
        <v>4285</v>
      </c>
      <c r="G15" s="16">
        <f t="shared" ca="1" si="1"/>
        <v>1071</v>
      </c>
      <c r="H15" s="16">
        <f t="shared" si="1"/>
        <v>6134</v>
      </c>
      <c r="I15" s="16">
        <f t="shared" si="1"/>
        <v>49471</v>
      </c>
      <c r="J15" s="16">
        <f t="shared" ca="1" si="1"/>
        <v>60157</v>
      </c>
      <c r="K15" s="16">
        <f t="shared" si="1"/>
        <v>8687</v>
      </c>
      <c r="L15" s="16">
        <f t="shared" si="1"/>
        <v>447</v>
      </c>
      <c r="M15" s="16">
        <f t="shared" si="1"/>
        <v>2826040</v>
      </c>
      <c r="N15" s="16">
        <f t="shared" ca="1" si="1"/>
        <v>262349</v>
      </c>
      <c r="O15" s="16">
        <f t="shared" si="1"/>
        <v>253668</v>
      </c>
      <c r="P15" s="16">
        <f t="shared" si="1"/>
        <v>2310023</v>
      </c>
      <c r="Q15" s="16">
        <f t="shared" si="1"/>
        <v>520840</v>
      </c>
      <c r="R15" s="16">
        <f t="shared" si="1"/>
        <v>1724271</v>
      </c>
      <c r="S15" s="55">
        <f>SUM(S13:S14)</f>
        <v>2768</v>
      </c>
      <c r="T15" s="16">
        <f t="shared" si="1"/>
        <v>279711</v>
      </c>
    </row>
    <row r="17" spans="19:19" x14ac:dyDescent="0.2">
      <c r="S17" s="1"/>
    </row>
    <row r="18" spans="19:19" x14ac:dyDescent="0.2">
      <c r="S18" s="1"/>
    </row>
    <row r="19" spans="19:19" x14ac:dyDescent="0.2">
      <c r="S19" s="1"/>
    </row>
    <row r="20" spans="19:19" x14ac:dyDescent="0.2">
      <c r="S20" s="1"/>
    </row>
    <row r="21" spans="19:19" x14ac:dyDescent="0.2">
      <c r="S21" s="1"/>
    </row>
    <row r="22" spans="19:19" x14ac:dyDescent="0.2">
      <c r="S22" s="1"/>
    </row>
  </sheetData>
  <mergeCells count="28">
    <mergeCell ref="B14:C14"/>
    <mergeCell ref="B15:C15"/>
    <mergeCell ref="T6:T9"/>
    <mergeCell ref="B10:C10"/>
    <mergeCell ref="J6:J9"/>
    <mergeCell ref="K6:K9"/>
    <mergeCell ref="L6:L9"/>
    <mergeCell ref="M7:M9"/>
    <mergeCell ref="N7:N9"/>
    <mergeCell ref="O7:O9"/>
    <mergeCell ref="P7:P9"/>
    <mergeCell ref="Q7:Q9"/>
    <mergeCell ref="R7:R9"/>
    <mergeCell ref="B5:C9"/>
    <mergeCell ref="D5:T5"/>
    <mergeCell ref="S1:T1"/>
    <mergeCell ref="B13:C13"/>
    <mergeCell ref="E6:E9"/>
    <mergeCell ref="F6:F9"/>
    <mergeCell ref="G6:G9"/>
    <mergeCell ref="H6:H9"/>
    <mergeCell ref="D6:D9"/>
    <mergeCell ref="M6:S6"/>
    <mergeCell ref="S7:S9"/>
    <mergeCell ref="B11:C11"/>
    <mergeCell ref="B12:C12"/>
    <mergeCell ref="I6:I9"/>
    <mergeCell ref="A2:T2"/>
  </mergeCells>
  <pageMargins left="0.3" right="0.16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63"/>
  <sheetViews>
    <sheetView topLeftCell="G1" zoomScale="80" zoomScaleNormal="80" workbookViewId="0">
      <pane ySplit="9" topLeftCell="A52" activePane="bottomLeft" state="frozen"/>
      <selection pane="bottomLeft" activeCell="B5" sqref="B5:B9"/>
    </sheetView>
  </sheetViews>
  <sheetFormatPr defaultRowHeight="12.75" x14ac:dyDescent="0.2"/>
  <cols>
    <col min="1" max="1" width="7.140625" style="1" customWidth="1"/>
    <col min="2" max="2" width="53.85546875" style="1" customWidth="1"/>
    <col min="3" max="4" width="10.7109375" style="1" customWidth="1"/>
    <col min="5" max="5" width="11" style="1" customWidth="1"/>
    <col min="6" max="6" width="11.85546875" style="1" customWidth="1"/>
    <col min="7" max="7" width="9.140625" style="1"/>
    <col min="8" max="9" width="9.140625" style="1" customWidth="1"/>
    <col min="10" max="10" width="11.42578125" style="1" customWidth="1"/>
    <col min="11" max="12" width="9.140625" style="1" customWidth="1"/>
    <col min="13" max="13" width="9.140625" style="1"/>
    <col min="14" max="15" width="9.140625" style="1" customWidth="1"/>
    <col min="16" max="16" width="8.5703125" style="1" customWidth="1"/>
    <col min="17" max="30" width="9.140625" style="1" customWidth="1"/>
    <col min="31" max="31" width="18.28515625" style="1" customWidth="1"/>
    <col min="32" max="32" width="14" style="1" customWidth="1"/>
    <col min="33" max="239" width="9.140625" style="1"/>
    <col min="240" max="240" width="53.85546875" style="1" customWidth="1"/>
    <col min="241" max="242" width="10.7109375" style="1" customWidth="1"/>
    <col min="243" max="243" width="9.140625" style="1"/>
    <col min="244" max="244" width="11.85546875" style="1" customWidth="1"/>
    <col min="245" max="258" width="9.140625" style="1"/>
    <col min="259" max="259" width="7.5703125" style="1" customWidth="1"/>
    <col min="260" max="260" width="7.7109375" style="1" customWidth="1"/>
    <col min="261" max="263" width="9.140625" style="1"/>
    <col min="264" max="266" width="9.140625" style="1" customWidth="1"/>
    <col min="267" max="267" width="9.28515625" style="1" customWidth="1"/>
    <col min="268" max="495" width="9.140625" style="1"/>
    <col min="496" max="496" width="53.85546875" style="1" customWidth="1"/>
    <col min="497" max="498" width="10.7109375" style="1" customWidth="1"/>
    <col min="499" max="499" width="9.140625" style="1"/>
    <col min="500" max="500" width="11.85546875" style="1" customWidth="1"/>
    <col min="501" max="514" width="9.140625" style="1"/>
    <col min="515" max="515" width="7.5703125" style="1" customWidth="1"/>
    <col min="516" max="516" width="7.7109375" style="1" customWidth="1"/>
    <col min="517" max="519" width="9.140625" style="1"/>
    <col min="520" max="522" width="9.140625" style="1" customWidth="1"/>
    <col min="523" max="523" width="9.28515625" style="1" customWidth="1"/>
    <col min="524" max="751" width="9.140625" style="1"/>
    <col min="752" max="752" width="53.85546875" style="1" customWidth="1"/>
    <col min="753" max="754" width="10.7109375" style="1" customWidth="1"/>
    <col min="755" max="755" width="9.140625" style="1"/>
    <col min="756" max="756" width="11.85546875" style="1" customWidth="1"/>
    <col min="757" max="770" width="9.140625" style="1"/>
    <col min="771" max="771" width="7.5703125" style="1" customWidth="1"/>
    <col min="772" max="772" width="7.7109375" style="1" customWidth="1"/>
    <col min="773" max="775" width="9.140625" style="1"/>
    <col min="776" max="778" width="9.140625" style="1" customWidth="1"/>
    <col min="779" max="779" width="9.28515625" style="1" customWidth="1"/>
    <col min="780" max="1007" width="9.140625" style="1"/>
    <col min="1008" max="1008" width="53.85546875" style="1" customWidth="1"/>
    <col min="1009" max="1010" width="10.7109375" style="1" customWidth="1"/>
    <col min="1011" max="1011" width="9.140625" style="1"/>
    <col min="1012" max="1012" width="11.85546875" style="1" customWidth="1"/>
    <col min="1013" max="1026" width="9.140625" style="1"/>
    <col min="1027" max="1027" width="7.5703125" style="1" customWidth="1"/>
    <col min="1028" max="1028" width="7.7109375" style="1" customWidth="1"/>
    <col min="1029" max="1031" width="9.140625" style="1"/>
    <col min="1032" max="1034" width="9.140625" style="1" customWidth="1"/>
    <col min="1035" max="1035" width="9.28515625" style="1" customWidth="1"/>
    <col min="1036" max="1263" width="9.140625" style="1"/>
    <col min="1264" max="1264" width="53.85546875" style="1" customWidth="1"/>
    <col min="1265" max="1266" width="10.7109375" style="1" customWidth="1"/>
    <col min="1267" max="1267" width="9.140625" style="1"/>
    <col min="1268" max="1268" width="11.85546875" style="1" customWidth="1"/>
    <col min="1269" max="1282" width="9.140625" style="1"/>
    <col min="1283" max="1283" width="7.5703125" style="1" customWidth="1"/>
    <col min="1284" max="1284" width="7.7109375" style="1" customWidth="1"/>
    <col min="1285" max="1287" width="9.140625" style="1"/>
    <col min="1288" max="1290" width="9.140625" style="1" customWidth="1"/>
    <col min="1291" max="1291" width="9.28515625" style="1" customWidth="1"/>
    <col min="1292" max="1519" width="9.140625" style="1"/>
    <col min="1520" max="1520" width="53.85546875" style="1" customWidth="1"/>
    <col min="1521" max="1522" width="10.7109375" style="1" customWidth="1"/>
    <col min="1523" max="1523" width="9.140625" style="1"/>
    <col min="1524" max="1524" width="11.85546875" style="1" customWidth="1"/>
    <col min="1525" max="1538" width="9.140625" style="1"/>
    <col min="1539" max="1539" width="7.5703125" style="1" customWidth="1"/>
    <col min="1540" max="1540" width="7.7109375" style="1" customWidth="1"/>
    <col min="1541" max="1543" width="9.140625" style="1"/>
    <col min="1544" max="1546" width="9.140625" style="1" customWidth="1"/>
    <col min="1547" max="1547" width="9.28515625" style="1" customWidth="1"/>
    <col min="1548" max="1775" width="9.140625" style="1"/>
    <col min="1776" max="1776" width="53.85546875" style="1" customWidth="1"/>
    <col min="1777" max="1778" width="10.7109375" style="1" customWidth="1"/>
    <col min="1779" max="1779" width="9.140625" style="1"/>
    <col min="1780" max="1780" width="11.85546875" style="1" customWidth="1"/>
    <col min="1781" max="1794" width="9.140625" style="1"/>
    <col min="1795" max="1795" width="7.5703125" style="1" customWidth="1"/>
    <col min="1796" max="1796" width="7.7109375" style="1" customWidth="1"/>
    <col min="1797" max="1799" width="9.140625" style="1"/>
    <col min="1800" max="1802" width="9.140625" style="1" customWidth="1"/>
    <col min="1803" max="1803" width="9.28515625" style="1" customWidth="1"/>
    <col min="1804" max="2031" width="9.140625" style="1"/>
    <col min="2032" max="2032" width="53.85546875" style="1" customWidth="1"/>
    <col min="2033" max="2034" width="10.7109375" style="1" customWidth="1"/>
    <col min="2035" max="2035" width="9.140625" style="1"/>
    <col min="2036" max="2036" width="11.85546875" style="1" customWidth="1"/>
    <col min="2037" max="2050" width="9.140625" style="1"/>
    <col min="2051" max="2051" width="7.5703125" style="1" customWidth="1"/>
    <col min="2052" max="2052" width="7.7109375" style="1" customWidth="1"/>
    <col min="2053" max="2055" width="9.140625" style="1"/>
    <col min="2056" max="2058" width="9.140625" style="1" customWidth="1"/>
    <col min="2059" max="2059" width="9.28515625" style="1" customWidth="1"/>
    <col min="2060" max="2287" width="9.140625" style="1"/>
    <col min="2288" max="2288" width="53.85546875" style="1" customWidth="1"/>
    <col min="2289" max="2290" width="10.7109375" style="1" customWidth="1"/>
    <col min="2291" max="2291" width="9.140625" style="1"/>
    <col min="2292" max="2292" width="11.85546875" style="1" customWidth="1"/>
    <col min="2293" max="2306" width="9.140625" style="1"/>
    <col min="2307" max="2307" width="7.5703125" style="1" customWidth="1"/>
    <col min="2308" max="2308" width="7.7109375" style="1" customWidth="1"/>
    <col min="2309" max="2311" width="9.140625" style="1"/>
    <col min="2312" max="2314" width="9.140625" style="1" customWidth="1"/>
    <col min="2315" max="2315" width="9.28515625" style="1" customWidth="1"/>
    <col min="2316" max="2543" width="9.140625" style="1"/>
    <col min="2544" max="2544" width="53.85546875" style="1" customWidth="1"/>
    <col min="2545" max="2546" width="10.7109375" style="1" customWidth="1"/>
    <col min="2547" max="2547" width="9.140625" style="1"/>
    <col min="2548" max="2548" width="11.85546875" style="1" customWidth="1"/>
    <col min="2549" max="2562" width="9.140625" style="1"/>
    <col min="2563" max="2563" width="7.5703125" style="1" customWidth="1"/>
    <col min="2564" max="2564" width="7.7109375" style="1" customWidth="1"/>
    <col min="2565" max="2567" width="9.140625" style="1"/>
    <col min="2568" max="2570" width="9.140625" style="1" customWidth="1"/>
    <col min="2571" max="2571" width="9.28515625" style="1" customWidth="1"/>
    <col min="2572" max="2799" width="9.140625" style="1"/>
    <col min="2800" max="2800" width="53.85546875" style="1" customWidth="1"/>
    <col min="2801" max="2802" width="10.7109375" style="1" customWidth="1"/>
    <col min="2803" max="2803" width="9.140625" style="1"/>
    <col min="2804" max="2804" width="11.85546875" style="1" customWidth="1"/>
    <col min="2805" max="2818" width="9.140625" style="1"/>
    <col min="2819" max="2819" width="7.5703125" style="1" customWidth="1"/>
    <col min="2820" max="2820" width="7.7109375" style="1" customWidth="1"/>
    <col min="2821" max="2823" width="9.140625" style="1"/>
    <col min="2824" max="2826" width="9.140625" style="1" customWidth="1"/>
    <col min="2827" max="2827" width="9.28515625" style="1" customWidth="1"/>
    <col min="2828" max="3055" width="9.140625" style="1"/>
    <col min="3056" max="3056" width="53.85546875" style="1" customWidth="1"/>
    <col min="3057" max="3058" width="10.7109375" style="1" customWidth="1"/>
    <col min="3059" max="3059" width="9.140625" style="1"/>
    <col min="3060" max="3060" width="11.85546875" style="1" customWidth="1"/>
    <col min="3061" max="3074" width="9.140625" style="1"/>
    <col min="3075" max="3075" width="7.5703125" style="1" customWidth="1"/>
    <col min="3076" max="3076" width="7.7109375" style="1" customWidth="1"/>
    <col min="3077" max="3079" width="9.140625" style="1"/>
    <col min="3080" max="3082" width="9.140625" style="1" customWidth="1"/>
    <col min="3083" max="3083" width="9.28515625" style="1" customWidth="1"/>
    <col min="3084" max="3311" width="9.140625" style="1"/>
    <col min="3312" max="3312" width="53.85546875" style="1" customWidth="1"/>
    <col min="3313" max="3314" width="10.7109375" style="1" customWidth="1"/>
    <col min="3315" max="3315" width="9.140625" style="1"/>
    <col min="3316" max="3316" width="11.85546875" style="1" customWidth="1"/>
    <col min="3317" max="3330" width="9.140625" style="1"/>
    <col min="3331" max="3331" width="7.5703125" style="1" customWidth="1"/>
    <col min="3332" max="3332" width="7.7109375" style="1" customWidth="1"/>
    <col min="3333" max="3335" width="9.140625" style="1"/>
    <col min="3336" max="3338" width="9.140625" style="1" customWidth="1"/>
    <col min="3339" max="3339" width="9.28515625" style="1" customWidth="1"/>
    <col min="3340" max="3567" width="9.140625" style="1"/>
    <col min="3568" max="3568" width="53.85546875" style="1" customWidth="1"/>
    <col min="3569" max="3570" width="10.7109375" style="1" customWidth="1"/>
    <col min="3571" max="3571" width="9.140625" style="1"/>
    <col min="3572" max="3572" width="11.85546875" style="1" customWidth="1"/>
    <col min="3573" max="3586" width="9.140625" style="1"/>
    <col min="3587" max="3587" width="7.5703125" style="1" customWidth="1"/>
    <col min="3588" max="3588" width="7.7109375" style="1" customWidth="1"/>
    <col min="3589" max="3591" width="9.140625" style="1"/>
    <col min="3592" max="3594" width="9.140625" style="1" customWidth="1"/>
    <col min="3595" max="3595" width="9.28515625" style="1" customWidth="1"/>
    <col min="3596" max="3823" width="9.140625" style="1"/>
    <col min="3824" max="3824" width="53.85546875" style="1" customWidth="1"/>
    <col min="3825" max="3826" width="10.7109375" style="1" customWidth="1"/>
    <col min="3827" max="3827" width="9.140625" style="1"/>
    <col min="3828" max="3828" width="11.85546875" style="1" customWidth="1"/>
    <col min="3829" max="3842" width="9.140625" style="1"/>
    <col min="3843" max="3843" width="7.5703125" style="1" customWidth="1"/>
    <col min="3844" max="3844" width="7.7109375" style="1" customWidth="1"/>
    <col min="3845" max="3847" width="9.140625" style="1"/>
    <col min="3848" max="3850" width="9.140625" style="1" customWidth="1"/>
    <col min="3851" max="3851" width="9.28515625" style="1" customWidth="1"/>
    <col min="3852" max="4079" width="9.140625" style="1"/>
    <col min="4080" max="4080" width="53.85546875" style="1" customWidth="1"/>
    <col min="4081" max="4082" width="10.7109375" style="1" customWidth="1"/>
    <col min="4083" max="4083" width="9.140625" style="1"/>
    <col min="4084" max="4084" width="11.85546875" style="1" customWidth="1"/>
    <col min="4085" max="4098" width="9.140625" style="1"/>
    <col min="4099" max="4099" width="7.5703125" style="1" customWidth="1"/>
    <col min="4100" max="4100" width="7.7109375" style="1" customWidth="1"/>
    <col min="4101" max="4103" width="9.140625" style="1"/>
    <col min="4104" max="4106" width="9.140625" style="1" customWidth="1"/>
    <col min="4107" max="4107" width="9.28515625" style="1" customWidth="1"/>
    <col min="4108" max="4335" width="9.140625" style="1"/>
    <col min="4336" max="4336" width="53.85546875" style="1" customWidth="1"/>
    <col min="4337" max="4338" width="10.7109375" style="1" customWidth="1"/>
    <col min="4339" max="4339" width="9.140625" style="1"/>
    <col min="4340" max="4340" width="11.85546875" style="1" customWidth="1"/>
    <col min="4341" max="4354" width="9.140625" style="1"/>
    <col min="4355" max="4355" width="7.5703125" style="1" customWidth="1"/>
    <col min="4356" max="4356" width="7.7109375" style="1" customWidth="1"/>
    <col min="4357" max="4359" width="9.140625" style="1"/>
    <col min="4360" max="4362" width="9.140625" style="1" customWidth="1"/>
    <col min="4363" max="4363" width="9.28515625" style="1" customWidth="1"/>
    <col min="4364" max="4591" width="9.140625" style="1"/>
    <col min="4592" max="4592" width="53.85546875" style="1" customWidth="1"/>
    <col min="4593" max="4594" width="10.7109375" style="1" customWidth="1"/>
    <col min="4595" max="4595" width="9.140625" style="1"/>
    <col min="4596" max="4596" width="11.85546875" style="1" customWidth="1"/>
    <col min="4597" max="4610" width="9.140625" style="1"/>
    <col min="4611" max="4611" width="7.5703125" style="1" customWidth="1"/>
    <col min="4612" max="4612" width="7.7109375" style="1" customWidth="1"/>
    <col min="4613" max="4615" width="9.140625" style="1"/>
    <col min="4616" max="4618" width="9.140625" style="1" customWidth="1"/>
    <col min="4619" max="4619" width="9.28515625" style="1" customWidth="1"/>
    <col min="4620" max="4847" width="9.140625" style="1"/>
    <col min="4848" max="4848" width="53.85546875" style="1" customWidth="1"/>
    <col min="4849" max="4850" width="10.7109375" style="1" customWidth="1"/>
    <col min="4851" max="4851" width="9.140625" style="1"/>
    <col min="4852" max="4852" width="11.85546875" style="1" customWidth="1"/>
    <col min="4853" max="4866" width="9.140625" style="1"/>
    <col min="4867" max="4867" width="7.5703125" style="1" customWidth="1"/>
    <col min="4868" max="4868" width="7.7109375" style="1" customWidth="1"/>
    <col min="4869" max="4871" width="9.140625" style="1"/>
    <col min="4872" max="4874" width="9.140625" style="1" customWidth="1"/>
    <col min="4875" max="4875" width="9.28515625" style="1" customWidth="1"/>
    <col min="4876" max="5103" width="9.140625" style="1"/>
    <col min="5104" max="5104" width="53.85546875" style="1" customWidth="1"/>
    <col min="5105" max="5106" width="10.7109375" style="1" customWidth="1"/>
    <col min="5107" max="5107" width="9.140625" style="1"/>
    <col min="5108" max="5108" width="11.85546875" style="1" customWidth="1"/>
    <col min="5109" max="5122" width="9.140625" style="1"/>
    <col min="5123" max="5123" width="7.5703125" style="1" customWidth="1"/>
    <col min="5124" max="5124" width="7.7109375" style="1" customWidth="1"/>
    <col min="5125" max="5127" width="9.140625" style="1"/>
    <col min="5128" max="5130" width="9.140625" style="1" customWidth="1"/>
    <col min="5131" max="5131" width="9.28515625" style="1" customWidth="1"/>
    <col min="5132" max="5359" width="9.140625" style="1"/>
    <col min="5360" max="5360" width="53.85546875" style="1" customWidth="1"/>
    <col min="5361" max="5362" width="10.7109375" style="1" customWidth="1"/>
    <col min="5363" max="5363" width="9.140625" style="1"/>
    <col min="5364" max="5364" width="11.85546875" style="1" customWidth="1"/>
    <col min="5365" max="5378" width="9.140625" style="1"/>
    <col min="5379" max="5379" width="7.5703125" style="1" customWidth="1"/>
    <col min="5380" max="5380" width="7.7109375" style="1" customWidth="1"/>
    <col min="5381" max="5383" width="9.140625" style="1"/>
    <col min="5384" max="5386" width="9.140625" style="1" customWidth="1"/>
    <col min="5387" max="5387" width="9.28515625" style="1" customWidth="1"/>
    <col min="5388" max="5615" width="9.140625" style="1"/>
    <col min="5616" max="5616" width="53.85546875" style="1" customWidth="1"/>
    <col min="5617" max="5618" width="10.7109375" style="1" customWidth="1"/>
    <col min="5619" max="5619" width="9.140625" style="1"/>
    <col min="5620" max="5620" width="11.85546875" style="1" customWidth="1"/>
    <col min="5621" max="5634" width="9.140625" style="1"/>
    <col min="5635" max="5635" width="7.5703125" style="1" customWidth="1"/>
    <col min="5636" max="5636" width="7.7109375" style="1" customWidth="1"/>
    <col min="5637" max="5639" width="9.140625" style="1"/>
    <col min="5640" max="5642" width="9.140625" style="1" customWidth="1"/>
    <col min="5643" max="5643" width="9.28515625" style="1" customWidth="1"/>
    <col min="5644" max="5871" width="9.140625" style="1"/>
    <col min="5872" max="5872" width="53.85546875" style="1" customWidth="1"/>
    <col min="5873" max="5874" width="10.7109375" style="1" customWidth="1"/>
    <col min="5875" max="5875" width="9.140625" style="1"/>
    <col min="5876" max="5876" width="11.85546875" style="1" customWidth="1"/>
    <col min="5877" max="5890" width="9.140625" style="1"/>
    <col min="5891" max="5891" width="7.5703125" style="1" customWidth="1"/>
    <col min="5892" max="5892" width="7.7109375" style="1" customWidth="1"/>
    <col min="5893" max="5895" width="9.140625" style="1"/>
    <col min="5896" max="5898" width="9.140625" style="1" customWidth="1"/>
    <col min="5899" max="5899" width="9.28515625" style="1" customWidth="1"/>
    <col min="5900" max="6127" width="9.140625" style="1"/>
    <col min="6128" max="6128" width="53.85546875" style="1" customWidth="1"/>
    <col min="6129" max="6130" width="10.7109375" style="1" customWidth="1"/>
    <col min="6131" max="6131" width="9.140625" style="1"/>
    <col min="6132" max="6132" width="11.85546875" style="1" customWidth="1"/>
    <col min="6133" max="6146" width="9.140625" style="1"/>
    <col min="6147" max="6147" width="7.5703125" style="1" customWidth="1"/>
    <col min="6148" max="6148" width="7.7109375" style="1" customWidth="1"/>
    <col min="6149" max="6151" width="9.140625" style="1"/>
    <col min="6152" max="6154" width="9.140625" style="1" customWidth="1"/>
    <col min="6155" max="6155" width="9.28515625" style="1" customWidth="1"/>
    <col min="6156" max="6383" width="9.140625" style="1"/>
    <col min="6384" max="6384" width="53.85546875" style="1" customWidth="1"/>
    <col min="6385" max="6386" width="10.7109375" style="1" customWidth="1"/>
    <col min="6387" max="6387" width="9.140625" style="1"/>
    <col min="6388" max="6388" width="11.85546875" style="1" customWidth="1"/>
    <col min="6389" max="6402" width="9.140625" style="1"/>
    <col min="6403" max="6403" width="7.5703125" style="1" customWidth="1"/>
    <col min="6404" max="6404" width="7.7109375" style="1" customWidth="1"/>
    <col min="6405" max="6407" width="9.140625" style="1"/>
    <col min="6408" max="6410" width="9.140625" style="1" customWidth="1"/>
    <col min="6411" max="6411" width="9.28515625" style="1" customWidth="1"/>
    <col min="6412" max="6639" width="9.140625" style="1"/>
    <col min="6640" max="6640" width="53.85546875" style="1" customWidth="1"/>
    <col min="6641" max="6642" width="10.7109375" style="1" customWidth="1"/>
    <col min="6643" max="6643" width="9.140625" style="1"/>
    <col min="6644" max="6644" width="11.85546875" style="1" customWidth="1"/>
    <col min="6645" max="6658" width="9.140625" style="1"/>
    <col min="6659" max="6659" width="7.5703125" style="1" customWidth="1"/>
    <col min="6660" max="6660" width="7.7109375" style="1" customWidth="1"/>
    <col min="6661" max="6663" width="9.140625" style="1"/>
    <col min="6664" max="6666" width="9.140625" style="1" customWidth="1"/>
    <col min="6667" max="6667" width="9.28515625" style="1" customWidth="1"/>
    <col min="6668" max="6895" width="9.140625" style="1"/>
    <col min="6896" max="6896" width="53.85546875" style="1" customWidth="1"/>
    <col min="6897" max="6898" width="10.7109375" style="1" customWidth="1"/>
    <col min="6899" max="6899" width="9.140625" style="1"/>
    <col min="6900" max="6900" width="11.85546875" style="1" customWidth="1"/>
    <col min="6901" max="6914" width="9.140625" style="1"/>
    <col min="6915" max="6915" width="7.5703125" style="1" customWidth="1"/>
    <col min="6916" max="6916" width="7.7109375" style="1" customWidth="1"/>
    <col min="6917" max="6919" width="9.140625" style="1"/>
    <col min="6920" max="6922" width="9.140625" style="1" customWidth="1"/>
    <col min="6923" max="6923" width="9.28515625" style="1" customWidth="1"/>
    <col min="6924" max="7151" width="9.140625" style="1"/>
    <col min="7152" max="7152" width="53.85546875" style="1" customWidth="1"/>
    <col min="7153" max="7154" width="10.7109375" style="1" customWidth="1"/>
    <col min="7155" max="7155" width="9.140625" style="1"/>
    <col min="7156" max="7156" width="11.85546875" style="1" customWidth="1"/>
    <col min="7157" max="7170" width="9.140625" style="1"/>
    <col min="7171" max="7171" width="7.5703125" style="1" customWidth="1"/>
    <col min="7172" max="7172" width="7.7109375" style="1" customWidth="1"/>
    <col min="7173" max="7175" width="9.140625" style="1"/>
    <col min="7176" max="7178" width="9.140625" style="1" customWidth="1"/>
    <col min="7179" max="7179" width="9.28515625" style="1" customWidth="1"/>
    <col min="7180" max="7407" width="9.140625" style="1"/>
    <col min="7408" max="7408" width="53.85546875" style="1" customWidth="1"/>
    <col min="7409" max="7410" width="10.7109375" style="1" customWidth="1"/>
    <col min="7411" max="7411" width="9.140625" style="1"/>
    <col min="7412" max="7412" width="11.85546875" style="1" customWidth="1"/>
    <col min="7413" max="7426" width="9.140625" style="1"/>
    <col min="7427" max="7427" width="7.5703125" style="1" customWidth="1"/>
    <col min="7428" max="7428" width="7.7109375" style="1" customWidth="1"/>
    <col min="7429" max="7431" width="9.140625" style="1"/>
    <col min="7432" max="7434" width="9.140625" style="1" customWidth="1"/>
    <col min="7435" max="7435" width="9.28515625" style="1" customWidth="1"/>
    <col min="7436" max="7663" width="9.140625" style="1"/>
    <col min="7664" max="7664" width="53.85546875" style="1" customWidth="1"/>
    <col min="7665" max="7666" width="10.7109375" style="1" customWidth="1"/>
    <col min="7667" max="7667" width="9.140625" style="1"/>
    <col min="7668" max="7668" width="11.85546875" style="1" customWidth="1"/>
    <col min="7669" max="7682" width="9.140625" style="1"/>
    <col min="7683" max="7683" width="7.5703125" style="1" customWidth="1"/>
    <col min="7684" max="7684" width="7.7109375" style="1" customWidth="1"/>
    <col min="7685" max="7687" width="9.140625" style="1"/>
    <col min="7688" max="7690" width="9.140625" style="1" customWidth="1"/>
    <col min="7691" max="7691" width="9.28515625" style="1" customWidth="1"/>
    <col min="7692" max="7919" width="9.140625" style="1"/>
    <col min="7920" max="7920" width="53.85546875" style="1" customWidth="1"/>
    <col min="7921" max="7922" width="10.7109375" style="1" customWidth="1"/>
    <col min="7923" max="7923" width="9.140625" style="1"/>
    <col min="7924" max="7924" width="11.85546875" style="1" customWidth="1"/>
    <col min="7925" max="7938" width="9.140625" style="1"/>
    <col min="7939" max="7939" width="7.5703125" style="1" customWidth="1"/>
    <col min="7940" max="7940" width="7.7109375" style="1" customWidth="1"/>
    <col min="7941" max="7943" width="9.140625" style="1"/>
    <col min="7944" max="7946" width="9.140625" style="1" customWidth="1"/>
    <col min="7947" max="7947" width="9.28515625" style="1" customWidth="1"/>
    <col min="7948" max="8175" width="9.140625" style="1"/>
    <col min="8176" max="8176" width="53.85546875" style="1" customWidth="1"/>
    <col min="8177" max="8178" width="10.7109375" style="1" customWidth="1"/>
    <col min="8179" max="8179" width="9.140625" style="1"/>
    <col min="8180" max="8180" width="11.85546875" style="1" customWidth="1"/>
    <col min="8181" max="8194" width="9.140625" style="1"/>
    <col min="8195" max="8195" width="7.5703125" style="1" customWidth="1"/>
    <col min="8196" max="8196" width="7.7109375" style="1" customWidth="1"/>
    <col min="8197" max="8199" width="9.140625" style="1"/>
    <col min="8200" max="8202" width="9.140625" style="1" customWidth="1"/>
    <col min="8203" max="8203" width="9.28515625" style="1" customWidth="1"/>
    <col min="8204" max="8431" width="9.140625" style="1"/>
    <col min="8432" max="8432" width="53.85546875" style="1" customWidth="1"/>
    <col min="8433" max="8434" width="10.7109375" style="1" customWidth="1"/>
    <col min="8435" max="8435" width="9.140625" style="1"/>
    <col min="8436" max="8436" width="11.85546875" style="1" customWidth="1"/>
    <col min="8437" max="8450" width="9.140625" style="1"/>
    <col min="8451" max="8451" width="7.5703125" style="1" customWidth="1"/>
    <col min="8452" max="8452" width="7.7109375" style="1" customWidth="1"/>
    <col min="8453" max="8455" width="9.140625" style="1"/>
    <col min="8456" max="8458" width="9.140625" style="1" customWidth="1"/>
    <col min="8459" max="8459" width="9.28515625" style="1" customWidth="1"/>
    <col min="8460" max="8687" width="9.140625" style="1"/>
    <col min="8688" max="8688" width="53.85546875" style="1" customWidth="1"/>
    <col min="8689" max="8690" width="10.7109375" style="1" customWidth="1"/>
    <col min="8691" max="8691" width="9.140625" style="1"/>
    <col min="8692" max="8692" width="11.85546875" style="1" customWidth="1"/>
    <col min="8693" max="8706" width="9.140625" style="1"/>
    <col min="8707" max="8707" width="7.5703125" style="1" customWidth="1"/>
    <col min="8708" max="8708" width="7.7109375" style="1" customWidth="1"/>
    <col min="8709" max="8711" width="9.140625" style="1"/>
    <col min="8712" max="8714" width="9.140625" style="1" customWidth="1"/>
    <col min="8715" max="8715" width="9.28515625" style="1" customWidth="1"/>
    <col min="8716" max="8943" width="9.140625" style="1"/>
    <col min="8944" max="8944" width="53.85546875" style="1" customWidth="1"/>
    <col min="8945" max="8946" width="10.7109375" style="1" customWidth="1"/>
    <col min="8947" max="8947" width="9.140625" style="1"/>
    <col min="8948" max="8948" width="11.85546875" style="1" customWidth="1"/>
    <col min="8949" max="8962" width="9.140625" style="1"/>
    <col min="8963" max="8963" width="7.5703125" style="1" customWidth="1"/>
    <col min="8964" max="8964" width="7.7109375" style="1" customWidth="1"/>
    <col min="8965" max="8967" width="9.140625" style="1"/>
    <col min="8968" max="8970" width="9.140625" style="1" customWidth="1"/>
    <col min="8971" max="8971" width="9.28515625" style="1" customWidth="1"/>
    <col min="8972" max="9199" width="9.140625" style="1"/>
    <col min="9200" max="9200" width="53.85546875" style="1" customWidth="1"/>
    <col min="9201" max="9202" width="10.7109375" style="1" customWidth="1"/>
    <col min="9203" max="9203" width="9.140625" style="1"/>
    <col min="9204" max="9204" width="11.85546875" style="1" customWidth="1"/>
    <col min="9205" max="9218" width="9.140625" style="1"/>
    <col min="9219" max="9219" width="7.5703125" style="1" customWidth="1"/>
    <col min="9220" max="9220" width="7.7109375" style="1" customWidth="1"/>
    <col min="9221" max="9223" width="9.140625" style="1"/>
    <col min="9224" max="9226" width="9.140625" style="1" customWidth="1"/>
    <col min="9227" max="9227" width="9.28515625" style="1" customWidth="1"/>
    <col min="9228" max="9455" width="9.140625" style="1"/>
    <col min="9456" max="9456" width="53.85546875" style="1" customWidth="1"/>
    <col min="9457" max="9458" width="10.7109375" style="1" customWidth="1"/>
    <col min="9459" max="9459" width="9.140625" style="1"/>
    <col min="9460" max="9460" width="11.85546875" style="1" customWidth="1"/>
    <col min="9461" max="9474" width="9.140625" style="1"/>
    <col min="9475" max="9475" width="7.5703125" style="1" customWidth="1"/>
    <col min="9476" max="9476" width="7.7109375" style="1" customWidth="1"/>
    <col min="9477" max="9479" width="9.140625" style="1"/>
    <col min="9480" max="9482" width="9.140625" style="1" customWidth="1"/>
    <col min="9483" max="9483" width="9.28515625" style="1" customWidth="1"/>
    <col min="9484" max="9711" width="9.140625" style="1"/>
    <col min="9712" max="9712" width="53.85546875" style="1" customWidth="1"/>
    <col min="9713" max="9714" width="10.7109375" style="1" customWidth="1"/>
    <col min="9715" max="9715" width="9.140625" style="1"/>
    <col min="9716" max="9716" width="11.85546875" style="1" customWidth="1"/>
    <col min="9717" max="9730" width="9.140625" style="1"/>
    <col min="9731" max="9731" width="7.5703125" style="1" customWidth="1"/>
    <col min="9732" max="9732" width="7.7109375" style="1" customWidth="1"/>
    <col min="9733" max="9735" width="9.140625" style="1"/>
    <col min="9736" max="9738" width="9.140625" style="1" customWidth="1"/>
    <col min="9739" max="9739" width="9.28515625" style="1" customWidth="1"/>
    <col min="9740" max="9967" width="9.140625" style="1"/>
    <col min="9968" max="9968" width="53.85546875" style="1" customWidth="1"/>
    <col min="9969" max="9970" width="10.7109375" style="1" customWidth="1"/>
    <col min="9971" max="9971" width="9.140625" style="1"/>
    <col min="9972" max="9972" width="11.85546875" style="1" customWidth="1"/>
    <col min="9973" max="9986" width="9.140625" style="1"/>
    <col min="9987" max="9987" width="7.5703125" style="1" customWidth="1"/>
    <col min="9988" max="9988" width="7.7109375" style="1" customWidth="1"/>
    <col min="9989" max="9991" width="9.140625" style="1"/>
    <col min="9992" max="9994" width="9.140625" style="1" customWidth="1"/>
    <col min="9995" max="9995" width="9.28515625" style="1" customWidth="1"/>
    <col min="9996" max="10223" width="9.140625" style="1"/>
    <col min="10224" max="10224" width="53.85546875" style="1" customWidth="1"/>
    <col min="10225" max="10226" width="10.7109375" style="1" customWidth="1"/>
    <col min="10227" max="10227" width="9.140625" style="1"/>
    <col min="10228" max="10228" width="11.85546875" style="1" customWidth="1"/>
    <col min="10229" max="10242" width="9.140625" style="1"/>
    <col min="10243" max="10243" width="7.5703125" style="1" customWidth="1"/>
    <col min="10244" max="10244" width="7.7109375" style="1" customWidth="1"/>
    <col min="10245" max="10247" width="9.140625" style="1"/>
    <col min="10248" max="10250" width="9.140625" style="1" customWidth="1"/>
    <col min="10251" max="10251" width="9.28515625" style="1" customWidth="1"/>
    <col min="10252" max="10479" width="9.140625" style="1"/>
    <col min="10480" max="10480" width="53.85546875" style="1" customWidth="1"/>
    <col min="10481" max="10482" width="10.7109375" style="1" customWidth="1"/>
    <col min="10483" max="10483" width="9.140625" style="1"/>
    <col min="10484" max="10484" width="11.85546875" style="1" customWidth="1"/>
    <col min="10485" max="10498" width="9.140625" style="1"/>
    <col min="10499" max="10499" width="7.5703125" style="1" customWidth="1"/>
    <col min="10500" max="10500" width="7.7109375" style="1" customWidth="1"/>
    <col min="10501" max="10503" width="9.140625" style="1"/>
    <col min="10504" max="10506" width="9.140625" style="1" customWidth="1"/>
    <col min="10507" max="10507" width="9.28515625" style="1" customWidth="1"/>
    <col min="10508" max="10735" width="9.140625" style="1"/>
    <col min="10736" max="10736" width="53.85546875" style="1" customWidth="1"/>
    <col min="10737" max="10738" width="10.7109375" style="1" customWidth="1"/>
    <col min="10739" max="10739" width="9.140625" style="1"/>
    <col min="10740" max="10740" width="11.85546875" style="1" customWidth="1"/>
    <col min="10741" max="10754" width="9.140625" style="1"/>
    <col min="10755" max="10755" width="7.5703125" style="1" customWidth="1"/>
    <col min="10756" max="10756" width="7.7109375" style="1" customWidth="1"/>
    <col min="10757" max="10759" width="9.140625" style="1"/>
    <col min="10760" max="10762" width="9.140625" style="1" customWidth="1"/>
    <col min="10763" max="10763" width="9.28515625" style="1" customWidth="1"/>
    <col min="10764" max="10991" width="9.140625" style="1"/>
    <col min="10992" max="10992" width="53.85546875" style="1" customWidth="1"/>
    <col min="10993" max="10994" width="10.7109375" style="1" customWidth="1"/>
    <col min="10995" max="10995" width="9.140625" style="1"/>
    <col min="10996" max="10996" width="11.85546875" style="1" customWidth="1"/>
    <col min="10997" max="11010" width="9.140625" style="1"/>
    <col min="11011" max="11011" width="7.5703125" style="1" customWidth="1"/>
    <col min="11012" max="11012" width="7.7109375" style="1" customWidth="1"/>
    <col min="11013" max="11015" width="9.140625" style="1"/>
    <col min="11016" max="11018" width="9.140625" style="1" customWidth="1"/>
    <col min="11019" max="11019" width="9.28515625" style="1" customWidth="1"/>
    <col min="11020" max="11247" width="9.140625" style="1"/>
    <col min="11248" max="11248" width="53.85546875" style="1" customWidth="1"/>
    <col min="11249" max="11250" width="10.7109375" style="1" customWidth="1"/>
    <col min="11251" max="11251" width="9.140625" style="1"/>
    <col min="11252" max="11252" width="11.85546875" style="1" customWidth="1"/>
    <col min="11253" max="11266" width="9.140625" style="1"/>
    <col min="11267" max="11267" width="7.5703125" style="1" customWidth="1"/>
    <col min="11268" max="11268" width="7.7109375" style="1" customWidth="1"/>
    <col min="11269" max="11271" width="9.140625" style="1"/>
    <col min="11272" max="11274" width="9.140625" style="1" customWidth="1"/>
    <col min="11275" max="11275" width="9.28515625" style="1" customWidth="1"/>
    <col min="11276" max="11503" width="9.140625" style="1"/>
    <col min="11504" max="11504" width="53.85546875" style="1" customWidth="1"/>
    <col min="11505" max="11506" width="10.7109375" style="1" customWidth="1"/>
    <col min="11507" max="11507" width="9.140625" style="1"/>
    <col min="11508" max="11508" width="11.85546875" style="1" customWidth="1"/>
    <col min="11509" max="11522" width="9.140625" style="1"/>
    <col min="11523" max="11523" width="7.5703125" style="1" customWidth="1"/>
    <col min="11524" max="11524" width="7.7109375" style="1" customWidth="1"/>
    <col min="11525" max="11527" width="9.140625" style="1"/>
    <col min="11528" max="11530" width="9.140625" style="1" customWidth="1"/>
    <col min="11531" max="11531" width="9.28515625" style="1" customWidth="1"/>
    <col min="11532" max="11759" width="9.140625" style="1"/>
    <col min="11760" max="11760" width="53.85546875" style="1" customWidth="1"/>
    <col min="11761" max="11762" width="10.7109375" style="1" customWidth="1"/>
    <col min="11763" max="11763" width="9.140625" style="1"/>
    <col min="11764" max="11764" width="11.85546875" style="1" customWidth="1"/>
    <col min="11765" max="11778" width="9.140625" style="1"/>
    <col min="11779" max="11779" width="7.5703125" style="1" customWidth="1"/>
    <col min="11780" max="11780" width="7.7109375" style="1" customWidth="1"/>
    <col min="11781" max="11783" width="9.140625" style="1"/>
    <col min="11784" max="11786" width="9.140625" style="1" customWidth="1"/>
    <col min="11787" max="11787" width="9.28515625" style="1" customWidth="1"/>
    <col min="11788" max="12015" width="9.140625" style="1"/>
    <col min="12016" max="12016" width="53.85546875" style="1" customWidth="1"/>
    <col min="12017" max="12018" width="10.7109375" style="1" customWidth="1"/>
    <col min="12019" max="12019" width="9.140625" style="1"/>
    <col min="12020" max="12020" width="11.85546875" style="1" customWidth="1"/>
    <col min="12021" max="12034" width="9.140625" style="1"/>
    <col min="12035" max="12035" width="7.5703125" style="1" customWidth="1"/>
    <col min="12036" max="12036" width="7.7109375" style="1" customWidth="1"/>
    <col min="12037" max="12039" width="9.140625" style="1"/>
    <col min="12040" max="12042" width="9.140625" style="1" customWidth="1"/>
    <col min="12043" max="12043" width="9.28515625" style="1" customWidth="1"/>
    <col min="12044" max="12271" width="9.140625" style="1"/>
    <col min="12272" max="12272" width="53.85546875" style="1" customWidth="1"/>
    <col min="12273" max="12274" width="10.7109375" style="1" customWidth="1"/>
    <col min="12275" max="12275" width="9.140625" style="1"/>
    <col min="12276" max="12276" width="11.85546875" style="1" customWidth="1"/>
    <col min="12277" max="12290" width="9.140625" style="1"/>
    <col min="12291" max="12291" width="7.5703125" style="1" customWidth="1"/>
    <col min="12292" max="12292" width="7.7109375" style="1" customWidth="1"/>
    <col min="12293" max="12295" width="9.140625" style="1"/>
    <col min="12296" max="12298" width="9.140625" style="1" customWidth="1"/>
    <col min="12299" max="12299" width="9.28515625" style="1" customWidth="1"/>
    <col min="12300" max="12527" width="9.140625" style="1"/>
    <col min="12528" max="12528" width="53.85546875" style="1" customWidth="1"/>
    <col min="12529" max="12530" width="10.7109375" style="1" customWidth="1"/>
    <col min="12531" max="12531" width="9.140625" style="1"/>
    <col min="12532" max="12532" width="11.85546875" style="1" customWidth="1"/>
    <col min="12533" max="12546" width="9.140625" style="1"/>
    <col min="12547" max="12547" width="7.5703125" style="1" customWidth="1"/>
    <col min="12548" max="12548" width="7.7109375" style="1" customWidth="1"/>
    <col min="12549" max="12551" width="9.140625" style="1"/>
    <col min="12552" max="12554" width="9.140625" style="1" customWidth="1"/>
    <col min="12555" max="12555" width="9.28515625" style="1" customWidth="1"/>
    <col min="12556" max="12783" width="9.140625" style="1"/>
    <col min="12784" max="12784" width="53.85546875" style="1" customWidth="1"/>
    <col min="12785" max="12786" width="10.7109375" style="1" customWidth="1"/>
    <col min="12787" max="12787" width="9.140625" style="1"/>
    <col min="12788" max="12788" width="11.85546875" style="1" customWidth="1"/>
    <col min="12789" max="12802" width="9.140625" style="1"/>
    <col min="12803" max="12803" width="7.5703125" style="1" customWidth="1"/>
    <col min="12804" max="12804" width="7.7109375" style="1" customWidth="1"/>
    <col min="12805" max="12807" width="9.140625" style="1"/>
    <col min="12808" max="12810" width="9.140625" style="1" customWidth="1"/>
    <col min="12811" max="12811" width="9.28515625" style="1" customWidth="1"/>
    <col min="12812" max="13039" width="9.140625" style="1"/>
    <col min="13040" max="13040" width="53.85546875" style="1" customWidth="1"/>
    <col min="13041" max="13042" width="10.7109375" style="1" customWidth="1"/>
    <col min="13043" max="13043" width="9.140625" style="1"/>
    <col min="13044" max="13044" width="11.85546875" style="1" customWidth="1"/>
    <col min="13045" max="13058" width="9.140625" style="1"/>
    <col min="13059" max="13059" width="7.5703125" style="1" customWidth="1"/>
    <col min="13060" max="13060" width="7.7109375" style="1" customWidth="1"/>
    <col min="13061" max="13063" width="9.140625" style="1"/>
    <col min="13064" max="13066" width="9.140625" style="1" customWidth="1"/>
    <col min="13067" max="13067" width="9.28515625" style="1" customWidth="1"/>
    <col min="13068" max="13295" width="9.140625" style="1"/>
    <col min="13296" max="13296" width="53.85546875" style="1" customWidth="1"/>
    <col min="13297" max="13298" width="10.7109375" style="1" customWidth="1"/>
    <col min="13299" max="13299" width="9.140625" style="1"/>
    <col min="13300" max="13300" width="11.85546875" style="1" customWidth="1"/>
    <col min="13301" max="13314" width="9.140625" style="1"/>
    <col min="13315" max="13315" width="7.5703125" style="1" customWidth="1"/>
    <col min="13316" max="13316" width="7.7109375" style="1" customWidth="1"/>
    <col min="13317" max="13319" width="9.140625" style="1"/>
    <col min="13320" max="13322" width="9.140625" style="1" customWidth="1"/>
    <col min="13323" max="13323" width="9.28515625" style="1" customWidth="1"/>
    <col min="13324" max="13551" width="9.140625" style="1"/>
    <col min="13552" max="13552" width="53.85546875" style="1" customWidth="1"/>
    <col min="13553" max="13554" width="10.7109375" style="1" customWidth="1"/>
    <col min="13555" max="13555" width="9.140625" style="1"/>
    <col min="13556" max="13556" width="11.85546875" style="1" customWidth="1"/>
    <col min="13557" max="13570" width="9.140625" style="1"/>
    <col min="13571" max="13571" width="7.5703125" style="1" customWidth="1"/>
    <col min="13572" max="13572" width="7.7109375" style="1" customWidth="1"/>
    <col min="13573" max="13575" width="9.140625" style="1"/>
    <col min="13576" max="13578" width="9.140625" style="1" customWidth="1"/>
    <col min="13579" max="13579" width="9.28515625" style="1" customWidth="1"/>
    <col min="13580" max="13807" width="9.140625" style="1"/>
    <col min="13808" max="13808" width="53.85546875" style="1" customWidth="1"/>
    <col min="13809" max="13810" width="10.7109375" style="1" customWidth="1"/>
    <col min="13811" max="13811" width="9.140625" style="1"/>
    <col min="13812" max="13812" width="11.85546875" style="1" customWidth="1"/>
    <col min="13813" max="13826" width="9.140625" style="1"/>
    <col min="13827" max="13827" width="7.5703125" style="1" customWidth="1"/>
    <col min="13828" max="13828" width="7.7109375" style="1" customWidth="1"/>
    <col min="13829" max="13831" width="9.140625" style="1"/>
    <col min="13832" max="13834" width="9.140625" style="1" customWidth="1"/>
    <col min="13835" max="13835" width="9.28515625" style="1" customWidth="1"/>
    <col min="13836" max="14063" width="9.140625" style="1"/>
    <col min="14064" max="14064" width="53.85546875" style="1" customWidth="1"/>
    <col min="14065" max="14066" width="10.7109375" style="1" customWidth="1"/>
    <col min="14067" max="14067" width="9.140625" style="1"/>
    <col min="14068" max="14068" width="11.85546875" style="1" customWidth="1"/>
    <col min="14069" max="14082" width="9.140625" style="1"/>
    <col min="14083" max="14083" width="7.5703125" style="1" customWidth="1"/>
    <col min="14084" max="14084" width="7.7109375" style="1" customWidth="1"/>
    <col min="14085" max="14087" width="9.140625" style="1"/>
    <col min="14088" max="14090" width="9.140625" style="1" customWidth="1"/>
    <col min="14091" max="14091" width="9.28515625" style="1" customWidth="1"/>
    <col min="14092" max="14319" width="9.140625" style="1"/>
    <col min="14320" max="14320" width="53.85546875" style="1" customWidth="1"/>
    <col min="14321" max="14322" width="10.7109375" style="1" customWidth="1"/>
    <col min="14323" max="14323" width="9.140625" style="1"/>
    <col min="14324" max="14324" width="11.85546875" style="1" customWidth="1"/>
    <col min="14325" max="14338" width="9.140625" style="1"/>
    <col min="14339" max="14339" width="7.5703125" style="1" customWidth="1"/>
    <col min="14340" max="14340" width="7.7109375" style="1" customWidth="1"/>
    <col min="14341" max="14343" width="9.140625" style="1"/>
    <col min="14344" max="14346" width="9.140625" style="1" customWidth="1"/>
    <col min="14347" max="14347" width="9.28515625" style="1" customWidth="1"/>
    <col min="14348" max="14575" width="9.140625" style="1"/>
    <col min="14576" max="14576" width="53.85546875" style="1" customWidth="1"/>
    <col min="14577" max="14578" width="10.7109375" style="1" customWidth="1"/>
    <col min="14579" max="14579" width="9.140625" style="1"/>
    <col min="14580" max="14580" width="11.85546875" style="1" customWidth="1"/>
    <col min="14581" max="14594" width="9.140625" style="1"/>
    <col min="14595" max="14595" width="7.5703125" style="1" customWidth="1"/>
    <col min="14596" max="14596" width="7.7109375" style="1" customWidth="1"/>
    <col min="14597" max="14599" width="9.140625" style="1"/>
    <col min="14600" max="14602" width="9.140625" style="1" customWidth="1"/>
    <col min="14603" max="14603" width="9.28515625" style="1" customWidth="1"/>
    <col min="14604" max="14831" width="9.140625" style="1"/>
    <col min="14832" max="14832" width="53.85546875" style="1" customWidth="1"/>
    <col min="14833" max="14834" width="10.7109375" style="1" customWidth="1"/>
    <col min="14835" max="14835" width="9.140625" style="1"/>
    <col min="14836" max="14836" width="11.85546875" style="1" customWidth="1"/>
    <col min="14837" max="14850" width="9.140625" style="1"/>
    <col min="14851" max="14851" width="7.5703125" style="1" customWidth="1"/>
    <col min="14852" max="14852" width="7.7109375" style="1" customWidth="1"/>
    <col min="14853" max="14855" width="9.140625" style="1"/>
    <col min="14856" max="14858" width="9.140625" style="1" customWidth="1"/>
    <col min="14859" max="14859" width="9.28515625" style="1" customWidth="1"/>
    <col min="14860" max="15087" width="9.140625" style="1"/>
    <col min="15088" max="15088" width="53.85546875" style="1" customWidth="1"/>
    <col min="15089" max="15090" width="10.7109375" style="1" customWidth="1"/>
    <col min="15091" max="15091" width="9.140625" style="1"/>
    <col min="15092" max="15092" width="11.85546875" style="1" customWidth="1"/>
    <col min="15093" max="15106" width="9.140625" style="1"/>
    <col min="15107" max="15107" width="7.5703125" style="1" customWidth="1"/>
    <col min="15108" max="15108" width="7.7109375" style="1" customWidth="1"/>
    <col min="15109" max="15111" width="9.140625" style="1"/>
    <col min="15112" max="15114" width="9.140625" style="1" customWidth="1"/>
    <col min="15115" max="15115" width="9.28515625" style="1" customWidth="1"/>
    <col min="15116" max="15343" width="9.140625" style="1"/>
    <col min="15344" max="15344" width="53.85546875" style="1" customWidth="1"/>
    <col min="15345" max="15346" width="10.7109375" style="1" customWidth="1"/>
    <col min="15347" max="15347" width="9.140625" style="1"/>
    <col min="15348" max="15348" width="11.85546875" style="1" customWidth="1"/>
    <col min="15349" max="15362" width="9.140625" style="1"/>
    <col min="15363" max="15363" width="7.5703125" style="1" customWidth="1"/>
    <col min="15364" max="15364" width="7.7109375" style="1" customWidth="1"/>
    <col min="15365" max="15367" width="9.140625" style="1"/>
    <col min="15368" max="15370" width="9.140625" style="1" customWidth="1"/>
    <col min="15371" max="15371" width="9.28515625" style="1" customWidth="1"/>
    <col min="15372" max="15599" width="9.140625" style="1"/>
    <col min="15600" max="15600" width="53.85546875" style="1" customWidth="1"/>
    <col min="15601" max="15602" width="10.7109375" style="1" customWidth="1"/>
    <col min="15603" max="15603" width="9.140625" style="1"/>
    <col min="15604" max="15604" width="11.85546875" style="1" customWidth="1"/>
    <col min="15605" max="15618" width="9.140625" style="1"/>
    <col min="15619" max="15619" width="7.5703125" style="1" customWidth="1"/>
    <col min="15620" max="15620" width="7.7109375" style="1" customWidth="1"/>
    <col min="15621" max="15623" width="9.140625" style="1"/>
    <col min="15624" max="15626" width="9.140625" style="1" customWidth="1"/>
    <col min="15627" max="15627" width="9.28515625" style="1" customWidth="1"/>
    <col min="15628" max="15855" width="9.140625" style="1"/>
    <col min="15856" max="15856" width="53.85546875" style="1" customWidth="1"/>
    <col min="15857" max="15858" width="10.7109375" style="1" customWidth="1"/>
    <col min="15859" max="15859" width="9.140625" style="1"/>
    <col min="15860" max="15860" width="11.85546875" style="1" customWidth="1"/>
    <col min="15861" max="15874" width="9.140625" style="1"/>
    <col min="15875" max="15875" width="7.5703125" style="1" customWidth="1"/>
    <col min="15876" max="15876" width="7.7109375" style="1" customWidth="1"/>
    <col min="15877" max="15879" width="9.140625" style="1"/>
    <col min="15880" max="15882" width="9.140625" style="1" customWidth="1"/>
    <col min="15883" max="15883" width="9.28515625" style="1" customWidth="1"/>
    <col min="15884" max="16111" width="9.140625" style="1"/>
    <col min="16112" max="16112" width="53.85546875" style="1" customWidth="1"/>
    <col min="16113" max="16114" width="10.7109375" style="1" customWidth="1"/>
    <col min="16115" max="16115" width="9.140625" style="1"/>
    <col min="16116" max="16116" width="11.85546875" style="1" customWidth="1"/>
    <col min="16117" max="16130" width="9.140625" style="1"/>
    <col min="16131" max="16131" width="7.5703125" style="1" customWidth="1"/>
    <col min="16132" max="16132" width="7.7109375" style="1" customWidth="1"/>
    <col min="16133" max="16135" width="9.140625" style="1"/>
    <col min="16136" max="16138" width="9.140625" style="1" customWidth="1"/>
    <col min="16139" max="16139" width="9.28515625" style="1" customWidth="1"/>
    <col min="16140" max="16384" width="9.140625" style="1"/>
  </cols>
  <sheetData>
    <row r="1" spans="1:32" ht="15" x14ac:dyDescent="0.25">
      <c r="B1" s="58"/>
    </row>
    <row r="2" spans="1:32" x14ac:dyDescent="0.2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135" t="s">
        <v>90</v>
      </c>
      <c r="AF2" s="135"/>
    </row>
    <row r="3" spans="1:32" x14ac:dyDescent="0.2">
      <c r="A3" s="60"/>
      <c r="B3" s="61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</row>
    <row r="4" spans="1:32" ht="15.75" customHeight="1" x14ac:dyDescent="0.2">
      <c r="A4" s="142" t="s">
        <v>139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</row>
    <row r="5" spans="1:32" ht="27" customHeight="1" x14ac:dyDescent="0.2">
      <c r="A5" s="139" t="s">
        <v>0</v>
      </c>
      <c r="B5" s="139" t="s">
        <v>91</v>
      </c>
      <c r="C5" s="129" t="s">
        <v>140</v>
      </c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1"/>
      <c r="AE5" s="136" t="s">
        <v>141</v>
      </c>
      <c r="AF5" s="137"/>
    </row>
    <row r="6" spans="1:32" ht="27" customHeight="1" x14ac:dyDescent="0.2">
      <c r="A6" s="140"/>
      <c r="B6" s="140"/>
      <c r="C6" s="132" t="s">
        <v>92</v>
      </c>
      <c r="D6" s="133"/>
      <c r="E6" s="133"/>
      <c r="F6" s="133"/>
      <c r="G6" s="133"/>
      <c r="H6" s="133"/>
      <c r="I6" s="133"/>
      <c r="J6" s="133"/>
      <c r="K6" s="133"/>
      <c r="L6" s="134"/>
      <c r="M6" s="132" t="s">
        <v>93</v>
      </c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4"/>
      <c r="AE6" s="132"/>
      <c r="AF6" s="134"/>
    </row>
    <row r="7" spans="1:32" ht="27" customHeight="1" x14ac:dyDescent="0.2">
      <c r="A7" s="140"/>
      <c r="B7" s="140"/>
      <c r="C7" s="143" t="s">
        <v>94</v>
      </c>
      <c r="D7" s="143"/>
      <c r="E7" s="143"/>
      <c r="F7" s="143" t="s">
        <v>95</v>
      </c>
      <c r="G7" s="143"/>
      <c r="H7" s="128" t="s">
        <v>96</v>
      </c>
      <c r="I7" s="128" t="s">
        <v>97</v>
      </c>
      <c r="J7" s="128" t="s">
        <v>98</v>
      </c>
      <c r="K7" s="128" t="s">
        <v>99</v>
      </c>
      <c r="L7" s="128" t="s">
        <v>100</v>
      </c>
      <c r="M7" s="143" t="s">
        <v>157</v>
      </c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30" t="s">
        <v>158</v>
      </c>
      <c r="AA7" s="130"/>
      <c r="AB7" s="130"/>
      <c r="AC7" s="130"/>
      <c r="AD7" s="131"/>
      <c r="AE7" s="62"/>
      <c r="AF7" s="63"/>
    </row>
    <row r="8" spans="1:32" ht="71.25" customHeight="1" x14ac:dyDescent="0.2">
      <c r="A8" s="140"/>
      <c r="B8" s="140"/>
      <c r="C8" s="143"/>
      <c r="D8" s="143"/>
      <c r="E8" s="143"/>
      <c r="F8" s="143"/>
      <c r="G8" s="143"/>
      <c r="H8" s="128"/>
      <c r="I8" s="128"/>
      <c r="J8" s="128"/>
      <c r="K8" s="128"/>
      <c r="L8" s="128"/>
      <c r="M8" s="126" t="s">
        <v>101</v>
      </c>
      <c r="N8" s="128" t="s">
        <v>102</v>
      </c>
      <c r="O8" s="126" t="s">
        <v>103</v>
      </c>
      <c r="P8" s="128" t="s">
        <v>104</v>
      </c>
      <c r="Q8" s="126" t="s">
        <v>105</v>
      </c>
      <c r="R8" s="126" t="s">
        <v>142</v>
      </c>
      <c r="S8" s="129" t="s">
        <v>143</v>
      </c>
      <c r="T8" s="131"/>
      <c r="U8" s="126" t="s">
        <v>147</v>
      </c>
      <c r="V8" s="126" t="s">
        <v>148</v>
      </c>
      <c r="W8" s="129" t="s">
        <v>151</v>
      </c>
      <c r="X8" s="130"/>
      <c r="Y8" s="131"/>
      <c r="Z8" s="126" t="s">
        <v>159</v>
      </c>
      <c r="AA8" s="126" t="s">
        <v>149</v>
      </c>
      <c r="AB8" s="126" t="s">
        <v>150</v>
      </c>
      <c r="AC8" s="126" t="s">
        <v>155</v>
      </c>
      <c r="AD8" s="126" t="s">
        <v>156</v>
      </c>
      <c r="AE8" s="128" t="s">
        <v>106</v>
      </c>
      <c r="AF8" s="128" t="s">
        <v>107</v>
      </c>
    </row>
    <row r="9" spans="1:32" ht="170.45" customHeight="1" x14ac:dyDescent="0.2">
      <c r="A9" s="141"/>
      <c r="B9" s="141"/>
      <c r="C9" s="64" t="s">
        <v>108</v>
      </c>
      <c r="D9" s="64" t="s">
        <v>109</v>
      </c>
      <c r="E9" s="64" t="s">
        <v>110</v>
      </c>
      <c r="F9" s="64" t="s">
        <v>108</v>
      </c>
      <c r="G9" s="64" t="s">
        <v>111</v>
      </c>
      <c r="H9" s="128"/>
      <c r="I9" s="128"/>
      <c r="J9" s="128"/>
      <c r="K9" s="128"/>
      <c r="L9" s="128"/>
      <c r="M9" s="127"/>
      <c r="N9" s="128"/>
      <c r="O9" s="127"/>
      <c r="P9" s="128"/>
      <c r="Q9" s="127"/>
      <c r="R9" s="127"/>
      <c r="S9" s="65" t="s">
        <v>144</v>
      </c>
      <c r="T9" s="65" t="s">
        <v>145</v>
      </c>
      <c r="U9" s="127"/>
      <c r="V9" s="127"/>
      <c r="W9" s="65" t="s">
        <v>152</v>
      </c>
      <c r="X9" s="65" t="s">
        <v>153</v>
      </c>
      <c r="Y9" s="64" t="s">
        <v>154</v>
      </c>
      <c r="Z9" s="127"/>
      <c r="AA9" s="127"/>
      <c r="AB9" s="127"/>
      <c r="AC9" s="127"/>
      <c r="AD9" s="127"/>
      <c r="AE9" s="128"/>
      <c r="AF9" s="128"/>
    </row>
    <row r="10" spans="1:32" ht="25.5" x14ac:dyDescent="0.2">
      <c r="A10" s="66">
        <v>1</v>
      </c>
      <c r="B10" s="46" t="s">
        <v>49</v>
      </c>
      <c r="C10" s="67"/>
      <c r="D10" s="67"/>
      <c r="E10" s="67"/>
      <c r="F10" s="67"/>
      <c r="G10" s="67"/>
      <c r="H10" s="68">
        <v>150</v>
      </c>
      <c r="I10" s="69"/>
      <c r="J10" s="68"/>
      <c r="K10" s="68"/>
      <c r="L10" s="69"/>
      <c r="M10" s="67"/>
      <c r="N10" s="67"/>
      <c r="O10" s="69"/>
      <c r="P10" s="67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7"/>
      <c r="AF10" s="67"/>
    </row>
    <row r="11" spans="1:32" ht="25.5" x14ac:dyDescent="0.2">
      <c r="A11" s="66">
        <v>2</v>
      </c>
      <c r="B11" s="46" t="s">
        <v>6</v>
      </c>
      <c r="C11" s="67"/>
      <c r="D11" s="67"/>
      <c r="E11" s="67"/>
      <c r="F11" s="67"/>
      <c r="G11" s="67"/>
      <c r="H11" s="68">
        <v>1462</v>
      </c>
      <c r="I11" s="68">
        <v>700</v>
      </c>
      <c r="J11" s="70">
        <v>750</v>
      </c>
      <c r="K11" s="71"/>
      <c r="L11" s="69"/>
      <c r="M11" s="67"/>
      <c r="N11" s="67"/>
      <c r="O11" s="69"/>
      <c r="P11" s="67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7"/>
      <c r="AF11" s="67"/>
    </row>
    <row r="12" spans="1:32" ht="25.5" x14ac:dyDescent="0.2">
      <c r="A12" s="66">
        <v>3</v>
      </c>
      <c r="B12" s="46" t="s">
        <v>50</v>
      </c>
      <c r="C12" s="67"/>
      <c r="D12" s="67"/>
      <c r="E12" s="67"/>
      <c r="F12" s="67"/>
      <c r="G12" s="67"/>
      <c r="H12" s="68">
        <v>412</v>
      </c>
      <c r="I12" s="68"/>
      <c r="J12" s="70"/>
      <c r="K12" s="71"/>
      <c r="L12" s="69"/>
      <c r="M12" s="67"/>
      <c r="N12" s="67"/>
      <c r="O12" s="69"/>
      <c r="P12" s="67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7"/>
      <c r="AF12" s="67"/>
    </row>
    <row r="13" spans="1:32" ht="25.5" x14ac:dyDescent="0.2">
      <c r="A13" s="66">
        <v>4</v>
      </c>
      <c r="B13" s="46" t="s">
        <v>51</v>
      </c>
      <c r="C13" s="67"/>
      <c r="D13" s="67"/>
      <c r="E13" s="67"/>
      <c r="F13" s="67"/>
      <c r="G13" s="67"/>
      <c r="H13" s="68">
        <v>213</v>
      </c>
      <c r="I13" s="68"/>
      <c r="J13" s="70"/>
      <c r="K13" s="71"/>
      <c r="L13" s="69"/>
      <c r="M13" s="67"/>
      <c r="N13" s="67"/>
      <c r="O13" s="69"/>
      <c r="P13" s="67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7"/>
      <c r="AF13" s="67"/>
    </row>
    <row r="14" spans="1:32" ht="29.25" customHeight="1" x14ac:dyDescent="0.2">
      <c r="A14" s="66">
        <v>5</v>
      </c>
      <c r="B14" s="72" t="s">
        <v>112</v>
      </c>
      <c r="C14" s="23">
        <v>2300</v>
      </c>
      <c r="D14" s="23">
        <v>1300</v>
      </c>
      <c r="E14" s="23">
        <v>0</v>
      </c>
      <c r="F14" s="73"/>
      <c r="G14" s="73"/>
      <c r="H14" s="73">
        <v>3684</v>
      </c>
      <c r="I14" s="73">
        <v>2485</v>
      </c>
      <c r="J14" s="70">
        <v>0</v>
      </c>
      <c r="K14" s="70"/>
      <c r="L14" s="73"/>
      <c r="M14" s="73">
        <v>3700</v>
      </c>
      <c r="N14" s="73"/>
      <c r="O14" s="73"/>
      <c r="P14" s="73"/>
      <c r="Q14" s="73"/>
      <c r="R14" s="73"/>
      <c r="S14" s="73"/>
      <c r="T14" s="73"/>
      <c r="U14" s="73"/>
      <c r="V14" s="73">
        <v>1000</v>
      </c>
      <c r="W14" s="73"/>
      <c r="X14" s="73"/>
      <c r="Y14" s="73"/>
      <c r="Z14" s="73"/>
      <c r="AA14" s="73"/>
      <c r="AB14" s="73"/>
      <c r="AC14" s="73"/>
      <c r="AD14" s="73"/>
      <c r="AE14" s="73"/>
      <c r="AF14" s="73"/>
    </row>
    <row r="15" spans="1:32" ht="25.5" x14ac:dyDescent="0.2">
      <c r="A15" s="66">
        <v>6</v>
      </c>
      <c r="B15" s="46" t="s">
        <v>52</v>
      </c>
      <c r="C15" s="23"/>
      <c r="D15" s="23"/>
      <c r="E15" s="23"/>
      <c r="F15" s="67"/>
      <c r="G15" s="67"/>
      <c r="H15" s="68">
        <v>462</v>
      </c>
      <c r="I15" s="68">
        <v>350</v>
      </c>
      <c r="J15" s="70"/>
      <c r="K15" s="71"/>
      <c r="L15" s="69"/>
      <c r="M15" s="67"/>
      <c r="N15" s="67"/>
      <c r="O15" s="69"/>
      <c r="P15" s="67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7"/>
      <c r="AF15" s="67"/>
    </row>
    <row r="16" spans="1:32" ht="25.5" x14ac:dyDescent="0.2">
      <c r="A16" s="66">
        <v>7</v>
      </c>
      <c r="B16" s="46" t="s">
        <v>53</v>
      </c>
      <c r="C16" s="23"/>
      <c r="D16" s="23"/>
      <c r="E16" s="23"/>
      <c r="F16" s="67"/>
      <c r="G16" s="67"/>
      <c r="H16" s="68">
        <v>4000</v>
      </c>
      <c r="I16" s="68">
        <v>1300</v>
      </c>
      <c r="J16" s="70"/>
      <c r="K16" s="71"/>
      <c r="L16" s="69"/>
      <c r="M16" s="67"/>
      <c r="N16" s="67"/>
      <c r="O16" s="69"/>
      <c r="P16" s="67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7"/>
      <c r="AF16" s="67"/>
    </row>
    <row r="17" spans="1:32" ht="25.5" x14ac:dyDescent="0.2">
      <c r="A17" s="66">
        <v>8</v>
      </c>
      <c r="B17" s="46" t="s">
        <v>54</v>
      </c>
      <c r="C17" s="23"/>
      <c r="D17" s="23"/>
      <c r="E17" s="23"/>
      <c r="F17" s="67"/>
      <c r="G17" s="67"/>
      <c r="H17" s="68">
        <v>1961</v>
      </c>
      <c r="I17" s="68">
        <v>500</v>
      </c>
      <c r="J17" s="70"/>
      <c r="K17" s="71"/>
      <c r="L17" s="69"/>
      <c r="M17" s="67"/>
      <c r="N17" s="67"/>
      <c r="O17" s="69"/>
      <c r="P17" s="67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7"/>
      <c r="AF17" s="67"/>
    </row>
    <row r="18" spans="1:32" ht="25.5" x14ac:dyDescent="0.2">
      <c r="A18" s="66">
        <v>9</v>
      </c>
      <c r="B18" s="46" t="s">
        <v>55</v>
      </c>
      <c r="C18" s="23"/>
      <c r="D18" s="23"/>
      <c r="E18" s="23"/>
      <c r="F18" s="67"/>
      <c r="G18" s="67"/>
      <c r="H18" s="68">
        <v>700</v>
      </c>
      <c r="I18" s="68">
        <v>0</v>
      </c>
      <c r="J18" s="70"/>
      <c r="K18" s="71"/>
      <c r="L18" s="69"/>
      <c r="M18" s="67"/>
      <c r="N18" s="67"/>
      <c r="O18" s="69"/>
      <c r="P18" s="67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7"/>
      <c r="AF18" s="67"/>
    </row>
    <row r="19" spans="1:32" ht="25.5" x14ac:dyDescent="0.2">
      <c r="A19" s="66">
        <v>10</v>
      </c>
      <c r="B19" s="46" t="s">
        <v>56</v>
      </c>
      <c r="C19" s="23"/>
      <c r="D19" s="23"/>
      <c r="E19" s="23"/>
      <c r="F19" s="67"/>
      <c r="G19" s="67"/>
      <c r="H19" s="68">
        <v>1000</v>
      </c>
      <c r="I19" s="68">
        <v>300</v>
      </c>
      <c r="J19" s="70"/>
      <c r="K19" s="71"/>
      <c r="L19" s="69"/>
      <c r="M19" s="67"/>
      <c r="N19" s="67"/>
      <c r="O19" s="69"/>
      <c r="P19" s="67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7"/>
      <c r="AF19" s="67"/>
    </row>
    <row r="20" spans="1:32" ht="25.5" x14ac:dyDescent="0.2">
      <c r="A20" s="66">
        <v>11</v>
      </c>
      <c r="B20" s="46" t="s">
        <v>58</v>
      </c>
      <c r="C20" s="23"/>
      <c r="D20" s="23"/>
      <c r="E20" s="23"/>
      <c r="F20" s="67"/>
      <c r="G20" s="67"/>
      <c r="H20" s="68">
        <v>1500</v>
      </c>
      <c r="I20" s="68">
        <v>700</v>
      </c>
      <c r="J20" s="70"/>
      <c r="K20" s="71"/>
      <c r="L20" s="69"/>
      <c r="M20" s="67"/>
      <c r="N20" s="67"/>
      <c r="O20" s="69"/>
      <c r="P20" s="67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7"/>
      <c r="AF20" s="67"/>
    </row>
    <row r="21" spans="1:32" ht="25.5" x14ac:dyDescent="0.2">
      <c r="A21" s="66">
        <v>12</v>
      </c>
      <c r="B21" s="46" t="s">
        <v>59</v>
      </c>
      <c r="C21" s="23"/>
      <c r="D21" s="23"/>
      <c r="E21" s="23"/>
      <c r="F21" s="67"/>
      <c r="G21" s="67"/>
      <c r="H21" s="68">
        <v>650</v>
      </c>
      <c r="I21" s="68">
        <v>400</v>
      </c>
      <c r="J21" s="70"/>
      <c r="K21" s="71"/>
      <c r="L21" s="69"/>
      <c r="M21" s="67"/>
      <c r="N21" s="67"/>
      <c r="O21" s="69"/>
      <c r="P21" s="67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7"/>
      <c r="AF21" s="67"/>
    </row>
    <row r="22" spans="1:32" ht="25.5" x14ac:dyDescent="0.2">
      <c r="A22" s="66">
        <v>13</v>
      </c>
      <c r="B22" s="46" t="s">
        <v>2</v>
      </c>
      <c r="C22" s="23"/>
      <c r="D22" s="23"/>
      <c r="E22" s="23"/>
      <c r="F22" s="67"/>
      <c r="G22" s="67"/>
      <c r="H22" s="68">
        <v>3700</v>
      </c>
      <c r="I22" s="68">
        <v>1076</v>
      </c>
      <c r="J22" s="70"/>
      <c r="K22" s="71"/>
      <c r="L22" s="69"/>
      <c r="M22" s="67"/>
      <c r="N22" s="67"/>
      <c r="O22" s="69"/>
      <c r="P22" s="67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7"/>
      <c r="AF22" s="67"/>
    </row>
    <row r="23" spans="1:32" ht="25.5" x14ac:dyDescent="0.2">
      <c r="A23" s="66">
        <v>14</v>
      </c>
      <c r="B23" s="46" t="s">
        <v>7</v>
      </c>
      <c r="C23" s="23">
        <v>850</v>
      </c>
      <c r="D23" s="23">
        <v>150</v>
      </c>
      <c r="E23" s="23"/>
      <c r="F23" s="67"/>
      <c r="G23" s="67"/>
      <c r="H23" s="68">
        <v>3500</v>
      </c>
      <c r="I23" s="68">
        <v>1200</v>
      </c>
      <c r="J23" s="70">
        <v>500</v>
      </c>
      <c r="K23" s="71"/>
      <c r="L23" s="69"/>
      <c r="M23" s="68">
        <v>620</v>
      </c>
      <c r="N23" s="67"/>
      <c r="O23" s="69"/>
      <c r="P23" s="67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7"/>
      <c r="AF23" s="67"/>
    </row>
    <row r="24" spans="1:32" ht="25.5" x14ac:dyDescent="0.2">
      <c r="A24" s="66">
        <v>15</v>
      </c>
      <c r="B24" s="46" t="s">
        <v>8</v>
      </c>
      <c r="C24" s="23"/>
      <c r="D24" s="23"/>
      <c r="E24" s="23"/>
      <c r="F24" s="67"/>
      <c r="G24" s="67"/>
      <c r="H24" s="68">
        <v>1600</v>
      </c>
      <c r="I24" s="68">
        <v>950</v>
      </c>
      <c r="J24" s="70"/>
      <c r="K24" s="71"/>
      <c r="L24" s="69"/>
      <c r="M24" s="67"/>
      <c r="N24" s="67"/>
      <c r="O24" s="69"/>
      <c r="P24" s="67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7"/>
      <c r="AF24" s="67"/>
    </row>
    <row r="25" spans="1:32" ht="25.5" x14ac:dyDescent="0.2">
      <c r="A25" s="66">
        <v>16</v>
      </c>
      <c r="B25" s="46" t="s">
        <v>3</v>
      </c>
      <c r="C25" s="23"/>
      <c r="D25" s="23"/>
      <c r="E25" s="23"/>
      <c r="F25" s="67"/>
      <c r="G25" s="67"/>
      <c r="H25" s="68">
        <v>2453.4931799999999</v>
      </c>
      <c r="I25" s="68">
        <v>2300</v>
      </c>
      <c r="J25" s="70">
        <v>500</v>
      </c>
      <c r="K25" s="71"/>
      <c r="L25" s="69"/>
      <c r="M25" s="74"/>
      <c r="N25" s="67"/>
      <c r="O25" s="69"/>
      <c r="P25" s="67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7"/>
      <c r="AF25" s="67"/>
    </row>
    <row r="26" spans="1:32" ht="25.5" x14ac:dyDescent="0.2">
      <c r="A26" s="66">
        <v>17</v>
      </c>
      <c r="B26" s="46" t="s">
        <v>60</v>
      </c>
      <c r="C26" s="23"/>
      <c r="D26" s="23"/>
      <c r="E26" s="23"/>
      <c r="F26" s="67"/>
      <c r="G26" s="67"/>
      <c r="H26" s="23">
        <v>585</v>
      </c>
      <c r="I26" s="68">
        <v>575</v>
      </c>
      <c r="J26" s="68"/>
      <c r="K26" s="68"/>
      <c r="L26" s="69"/>
      <c r="M26" s="67"/>
      <c r="N26" s="67"/>
      <c r="O26" s="69"/>
      <c r="P26" s="67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7"/>
      <c r="AF26" s="67"/>
    </row>
    <row r="27" spans="1:32" ht="25.5" x14ac:dyDescent="0.2">
      <c r="A27" s="66">
        <v>18</v>
      </c>
      <c r="B27" s="46" t="s">
        <v>9</v>
      </c>
      <c r="C27" s="75">
        <v>3900</v>
      </c>
      <c r="D27" s="75">
        <v>510</v>
      </c>
      <c r="E27" s="75">
        <v>30</v>
      </c>
      <c r="F27" s="67"/>
      <c r="G27" s="67"/>
      <c r="H27" s="68">
        <v>4256</v>
      </c>
      <c r="I27" s="68">
        <v>2300</v>
      </c>
      <c r="J27" s="68"/>
      <c r="K27" s="68"/>
      <c r="L27" s="68">
        <v>123825</v>
      </c>
      <c r="M27" s="88">
        <v>7000</v>
      </c>
      <c r="N27" s="67"/>
      <c r="O27" s="69"/>
      <c r="P27" s="67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7"/>
      <c r="AF27" s="67"/>
    </row>
    <row r="28" spans="1:32" ht="25.5" x14ac:dyDescent="0.2">
      <c r="A28" s="66">
        <v>19</v>
      </c>
      <c r="B28" s="46" t="s">
        <v>10</v>
      </c>
      <c r="C28" s="23"/>
      <c r="D28" s="23"/>
      <c r="E28" s="23"/>
      <c r="F28" s="67"/>
      <c r="G28" s="67"/>
      <c r="H28" s="68">
        <v>5052</v>
      </c>
      <c r="I28" s="68">
        <v>1700</v>
      </c>
      <c r="J28" s="68">
        <v>385</v>
      </c>
      <c r="K28" s="68"/>
      <c r="L28" s="69"/>
      <c r="M28" s="67"/>
      <c r="N28" s="67"/>
      <c r="O28" s="69"/>
      <c r="P28" s="67"/>
      <c r="Q28" s="69"/>
      <c r="R28" s="69"/>
      <c r="S28" s="69"/>
      <c r="T28" s="69"/>
      <c r="U28" s="69"/>
      <c r="V28" s="69"/>
      <c r="W28" s="73">
        <v>325</v>
      </c>
      <c r="X28" s="73">
        <v>325</v>
      </c>
      <c r="Y28" s="73">
        <v>650</v>
      </c>
      <c r="Z28" s="69"/>
      <c r="AA28" s="69"/>
      <c r="AB28" s="69"/>
      <c r="AC28" s="69"/>
      <c r="AD28" s="69"/>
      <c r="AE28" s="67"/>
      <c r="AF28" s="67"/>
    </row>
    <row r="29" spans="1:32" ht="25.5" x14ac:dyDescent="0.2">
      <c r="A29" s="66">
        <v>20</v>
      </c>
      <c r="B29" s="46" t="s">
        <v>11</v>
      </c>
      <c r="C29" s="23"/>
      <c r="D29" s="23"/>
      <c r="E29" s="23"/>
      <c r="F29" s="67"/>
      <c r="G29" s="67"/>
      <c r="H29" s="68">
        <v>5400</v>
      </c>
      <c r="I29" s="68">
        <v>0</v>
      </c>
      <c r="J29" s="68"/>
      <c r="K29" s="68"/>
      <c r="L29" s="69"/>
      <c r="M29" s="67"/>
      <c r="N29" s="67"/>
      <c r="O29" s="69"/>
      <c r="P29" s="67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7"/>
      <c r="AF29" s="67"/>
    </row>
    <row r="30" spans="1:32" ht="25.5" x14ac:dyDescent="0.2">
      <c r="A30" s="66">
        <v>21</v>
      </c>
      <c r="B30" s="72" t="s">
        <v>113</v>
      </c>
      <c r="C30" s="23"/>
      <c r="D30" s="23"/>
      <c r="E30" s="23"/>
      <c r="F30" s="73"/>
      <c r="G30" s="73"/>
      <c r="H30" s="73">
        <v>4200</v>
      </c>
      <c r="I30" s="73">
        <v>2600</v>
      </c>
      <c r="J30" s="73">
        <v>1000</v>
      </c>
      <c r="K30" s="73"/>
      <c r="L30" s="73"/>
      <c r="M30" s="73"/>
      <c r="N30" s="73"/>
      <c r="O30" s="73"/>
      <c r="P30" s="73">
        <v>1400</v>
      </c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</row>
    <row r="31" spans="1:32" ht="25.5" x14ac:dyDescent="0.2">
      <c r="A31" s="66">
        <v>22</v>
      </c>
      <c r="B31" s="72" t="s">
        <v>114</v>
      </c>
      <c r="C31" s="23"/>
      <c r="D31" s="23"/>
      <c r="E31" s="23"/>
      <c r="F31" s="73"/>
      <c r="G31" s="73"/>
      <c r="H31" s="73">
        <v>7930</v>
      </c>
      <c r="I31" s="73">
        <v>2192</v>
      </c>
      <c r="J31" s="73">
        <v>1606</v>
      </c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</row>
    <row r="32" spans="1:32" ht="25.5" x14ac:dyDescent="0.2">
      <c r="A32" s="66">
        <v>23</v>
      </c>
      <c r="B32" s="46" t="s">
        <v>13</v>
      </c>
      <c r="C32" s="23"/>
      <c r="D32" s="23"/>
      <c r="E32" s="23"/>
      <c r="F32" s="67"/>
      <c r="G32" s="67"/>
      <c r="H32" s="68">
        <v>300</v>
      </c>
      <c r="I32" s="68"/>
      <c r="J32" s="68"/>
      <c r="K32" s="68"/>
      <c r="L32" s="69"/>
      <c r="M32" s="67"/>
      <c r="N32" s="67"/>
      <c r="O32" s="69"/>
      <c r="P32" s="67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7"/>
      <c r="AF32" s="67"/>
    </row>
    <row r="33" spans="1:32" ht="25.5" x14ac:dyDescent="0.2">
      <c r="A33" s="66">
        <v>24</v>
      </c>
      <c r="B33" s="72" t="s">
        <v>115</v>
      </c>
      <c r="C33" s="23">
        <v>5694</v>
      </c>
      <c r="D33" s="23">
        <v>3000</v>
      </c>
      <c r="E33" s="23">
        <v>195</v>
      </c>
      <c r="F33" s="75">
        <v>2148</v>
      </c>
      <c r="G33" s="75">
        <v>362</v>
      </c>
      <c r="H33" s="73">
        <v>6000</v>
      </c>
      <c r="I33" s="73">
        <v>3000</v>
      </c>
      <c r="J33" s="73">
        <v>2200</v>
      </c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>
        <v>150</v>
      </c>
      <c r="AB33" s="73">
        <v>100</v>
      </c>
      <c r="AC33" s="73">
        <v>50</v>
      </c>
      <c r="AD33" s="73">
        <v>280</v>
      </c>
      <c r="AE33" s="73"/>
      <c r="AF33" s="73"/>
    </row>
    <row r="34" spans="1:32" ht="25.5" x14ac:dyDescent="0.2">
      <c r="A34" s="66">
        <v>25</v>
      </c>
      <c r="B34" s="72" t="s">
        <v>116</v>
      </c>
      <c r="C34" s="23">
        <v>3200</v>
      </c>
      <c r="D34" s="23">
        <v>9700</v>
      </c>
      <c r="E34" s="23"/>
      <c r="F34" s="73">
        <v>1400</v>
      </c>
      <c r="G34" s="73">
        <v>1600</v>
      </c>
      <c r="H34" s="73"/>
      <c r="I34" s="73">
        <v>3000</v>
      </c>
      <c r="J34" s="73">
        <v>5800</v>
      </c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>
        <v>7800</v>
      </c>
      <c r="W34" s="73"/>
      <c r="X34" s="73"/>
      <c r="Y34" s="73"/>
      <c r="Z34" s="73"/>
      <c r="AA34" s="73"/>
      <c r="AB34" s="73"/>
      <c r="AC34" s="73"/>
      <c r="AD34" s="73"/>
      <c r="AE34" s="73"/>
      <c r="AF34" s="73"/>
    </row>
    <row r="35" spans="1:32" ht="25.5" x14ac:dyDescent="0.2">
      <c r="A35" s="66">
        <v>26</v>
      </c>
      <c r="B35" s="72" t="s">
        <v>117</v>
      </c>
      <c r="C35" s="23"/>
      <c r="D35" s="23"/>
      <c r="E35" s="2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</row>
    <row r="36" spans="1:32" ht="25.5" x14ac:dyDescent="0.2">
      <c r="A36" s="66">
        <v>27</v>
      </c>
      <c r="B36" s="72" t="s">
        <v>18</v>
      </c>
      <c r="C36" s="23"/>
      <c r="D36" s="23"/>
      <c r="E36" s="23"/>
      <c r="F36" s="73"/>
      <c r="G36" s="73"/>
      <c r="H36" s="73">
        <v>6600</v>
      </c>
      <c r="I36" s="73">
        <v>250</v>
      </c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>
        <v>3000</v>
      </c>
      <c r="AA36" s="73"/>
      <c r="AB36" s="73"/>
      <c r="AC36" s="73"/>
      <c r="AD36" s="73"/>
      <c r="AE36" s="73"/>
      <c r="AF36" s="73"/>
    </row>
    <row r="37" spans="1:32" ht="25.5" x14ac:dyDescent="0.2">
      <c r="A37" s="66">
        <v>28</v>
      </c>
      <c r="B37" s="72" t="s">
        <v>75</v>
      </c>
      <c r="C37" s="23"/>
      <c r="D37" s="23"/>
      <c r="E37" s="23"/>
      <c r="F37" s="73"/>
      <c r="G37" s="73"/>
      <c r="H37" s="73"/>
      <c r="I37" s="73"/>
      <c r="J37" s="73"/>
      <c r="K37" s="73"/>
      <c r="L37" s="73"/>
      <c r="M37" s="73"/>
      <c r="N37" s="73">
        <v>9720</v>
      </c>
      <c r="O37" s="73">
        <v>365</v>
      </c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</row>
    <row r="38" spans="1:32" ht="16.5" customHeight="1" x14ac:dyDescent="0.2">
      <c r="A38" s="66">
        <v>29</v>
      </c>
      <c r="B38" s="72" t="s">
        <v>118</v>
      </c>
      <c r="C38" s="23"/>
      <c r="D38" s="23"/>
      <c r="E38" s="23"/>
      <c r="F38" s="73"/>
      <c r="G38" s="73"/>
      <c r="H38" s="73"/>
      <c r="I38" s="73"/>
      <c r="J38" s="73"/>
      <c r="K38" s="73"/>
      <c r="L38" s="73"/>
      <c r="M38" s="73"/>
      <c r="N38" s="73">
        <v>30780</v>
      </c>
      <c r="O38" s="73">
        <v>730</v>
      </c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</row>
    <row r="39" spans="1:32" ht="25.5" x14ac:dyDescent="0.2">
      <c r="A39" s="66">
        <v>30</v>
      </c>
      <c r="B39" s="72" t="s">
        <v>119</v>
      </c>
      <c r="C39" s="23"/>
      <c r="D39" s="23"/>
      <c r="E39" s="23"/>
      <c r="F39" s="73"/>
      <c r="G39" s="73"/>
      <c r="H39" s="73"/>
      <c r="I39" s="73"/>
      <c r="J39" s="73"/>
      <c r="K39" s="73"/>
      <c r="L39" s="73"/>
      <c r="M39" s="73"/>
      <c r="N39" s="73">
        <v>18720</v>
      </c>
      <c r="O39" s="73">
        <v>365</v>
      </c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</row>
    <row r="40" spans="1:32" ht="18" customHeight="1" x14ac:dyDescent="0.2">
      <c r="A40" s="66">
        <v>31</v>
      </c>
      <c r="B40" s="72" t="s">
        <v>120</v>
      </c>
      <c r="C40" s="23"/>
      <c r="D40" s="23"/>
      <c r="E40" s="23"/>
      <c r="F40" s="73">
        <v>3350</v>
      </c>
      <c r="G40" s="73">
        <v>150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</row>
    <row r="41" spans="1:32" ht="25.5" x14ac:dyDescent="0.2">
      <c r="A41" s="66">
        <v>32</v>
      </c>
      <c r="B41" s="72" t="s">
        <v>121</v>
      </c>
      <c r="C41" s="23">
        <v>9000</v>
      </c>
      <c r="D41" s="23">
        <v>3138</v>
      </c>
      <c r="E41" s="23">
        <v>10</v>
      </c>
      <c r="F41" s="73">
        <v>6600</v>
      </c>
      <c r="G41" s="73">
        <v>2295</v>
      </c>
      <c r="H41" s="73">
        <v>4780</v>
      </c>
      <c r="I41" s="73"/>
      <c r="J41" s="73"/>
      <c r="K41" s="73"/>
      <c r="L41" s="73"/>
      <c r="M41" s="88">
        <v>4300</v>
      </c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</row>
    <row r="42" spans="1:32" ht="25.5" x14ac:dyDescent="0.2">
      <c r="A42" s="66">
        <v>33</v>
      </c>
      <c r="B42" s="72" t="s">
        <v>122</v>
      </c>
      <c r="C42" s="23"/>
      <c r="D42" s="23"/>
      <c r="E42" s="23"/>
      <c r="F42" s="73">
        <v>2000</v>
      </c>
      <c r="G42" s="73">
        <v>1000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</row>
    <row r="43" spans="1:32" ht="25.5" x14ac:dyDescent="0.2">
      <c r="A43" s="66">
        <v>34</v>
      </c>
      <c r="B43" s="72" t="s">
        <v>123</v>
      </c>
      <c r="C43" s="23"/>
      <c r="D43" s="23"/>
      <c r="E43" s="23"/>
      <c r="F43" s="73">
        <v>400</v>
      </c>
      <c r="G43" s="73">
        <v>100</v>
      </c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</row>
    <row r="44" spans="1:32" ht="25.5" x14ac:dyDescent="0.2">
      <c r="A44" s="66">
        <v>35</v>
      </c>
      <c r="B44" s="72" t="s">
        <v>124</v>
      </c>
      <c r="C44" s="23"/>
      <c r="D44" s="23"/>
      <c r="E44" s="23"/>
      <c r="F44" s="73">
        <v>3000</v>
      </c>
      <c r="G44" s="73">
        <v>1000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</row>
    <row r="45" spans="1:32" ht="25.5" x14ac:dyDescent="0.2">
      <c r="A45" s="66">
        <v>36</v>
      </c>
      <c r="B45" s="72" t="s">
        <v>125</v>
      </c>
      <c r="C45" s="23">
        <v>750</v>
      </c>
      <c r="D45" s="23">
        <v>250</v>
      </c>
      <c r="E45" s="23"/>
      <c r="F45" s="73"/>
      <c r="G45" s="73"/>
      <c r="H45" s="73">
        <v>0</v>
      </c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</row>
    <row r="46" spans="1:32" ht="51" x14ac:dyDescent="0.2">
      <c r="A46" s="66">
        <v>37</v>
      </c>
      <c r="B46" s="72" t="s">
        <v>126</v>
      </c>
      <c r="C46" s="23">
        <v>700</v>
      </c>
      <c r="D46" s="23"/>
      <c r="E46" s="23"/>
      <c r="F46" s="73"/>
      <c r="G46" s="73"/>
      <c r="H46" s="73">
        <v>2000</v>
      </c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>
        <v>45</v>
      </c>
      <c r="X46" s="73">
        <v>855</v>
      </c>
      <c r="Y46" s="73">
        <v>900</v>
      </c>
      <c r="Z46" s="73">
        <v>150</v>
      </c>
      <c r="AA46" s="73"/>
      <c r="AB46" s="73"/>
      <c r="AC46" s="73"/>
      <c r="AD46" s="73"/>
      <c r="AE46" s="73"/>
      <c r="AF46" s="73"/>
    </row>
    <row r="47" spans="1:32" ht="51" x14ac:dyDescent="0.2">
      <c r="A47" s="66">
        <v>38</v>
      </c>
      <c r="B47" s="72" t="s">
        <v>127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>
        <v>7500</v>
      </c>
      <c r="AF47" s="73">
        <v>6200</v>
      </c>
    </row>
    <row r="48" spans="1:32" ht="25.5" x14ac:dyDescent="0.2">
      <c r="A48" s="66">
        <v>39</v>
      </c>
      <c r="B48" s="72" t="s">
        <v>128</v>
      </c>
      <c r="C48" s="73"/>
      <c r="D48" s="73"/>
      <c r="E48" s="73"/>
      <c r="F48" s="73"/>
      <c r="G48" s="73"/>
      <c r="H48" s="73">
        <v>1500</v>
      </c>
      <c r="I48" s="73">
        <v>1000</v>
      </c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</row>
    <row r="49" spans="1:32" ht="25.5" x14ac:dyDescent="0.2">
      <c r="A49" s="66">
        <v>40</v>
      </c>
      <c r="B49" s="72" t="s">
        <v>129</v>
      </c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>
        <v>11000</v>
      </c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</row>
    <row r="50" spans="1:32" ht="25.5" x14ac:dyDescent="0.2">
      <c r="A50" s="66">
        <v>41</v>
      </c>
      <c r="B50" s="72" t="s">
        <v>130</v>
      </c>
      <c r="C50" s="73"/>
      <c r="D50" s="73"/>
      <c r="E50" s="73"/>
      <c r="F50" s="73"/>
      <c r="G50" s="73"/>
      <c r="H50" s="73">
        <v>3500</v>
      </c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>
        <v>2500</v>
      </c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</row>
    <row r="51" spans="1:32" ht="20.25" customHeight="1" x14ac:dyDescent="0.2">
      <c r="A51" s="66">
        <v>42</v>
      </c>
      <c r="B51" s="36" t="s">
        <v>131</v>
      </c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>
        <v>1500</v>
      </c>
      <c r="T51" s="73">
        <v>11100</v>
      </c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</row>
    <row r="52" spans="1:32" ht="27" customHeight="1" x14ac:dyDescent="0.2">
      <c r="A52" s="66">
        <v>43</v>
      </c>
      <c r="B52" s="49" t="s">
        <v>24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>
        <v>100</v>
      </c>
      <c r="AB52" s="73"/>
      <c r="AC52" s="73"/>
      <c r="AD52" s="73"/>
      <c r="AE52" s="73"/>
      <c r="AF52" s="73"/>
    </row>
    <row r="53" spans="1:32" ht="25.5" x14ac:dyDescent="0.2">
      <c r="A53" s="66">
        <v>44</v>
      </c>
      <c r="B53" s="36" t="s">
        <v>72</v>
      </c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>
        <v>150</v>
      </c>
      <c r="AB53" s="73"/>
      <c r="AC53" s="73"/>
      <c r="AD53" s="73"/>
      <c r="AE53" s="73"/>
      <c r="AF53" s="73"/>
    </row>
    <row r="54" spans="1:32" ht="25.5" x14ac:dyDescent="0.2">
      <c r="A54" s="66">
        <v>45</v>
      </c>
      <c r="B54" s="36" t="s">
        <v>132</v>
      </c>
      <c r="C54" s="73"/>
      <c r="D54" s="73"/>
      <c r="E54" s="73"/>
      <c r="F54" s="73"/>
      <c r="G54" s="73"/>
      <c r="H54" s="73"/>
      <c r="I54" s="73"/>
      <c r="J54" s="73"/>
      <c r="K54" s="73">
        <v>300</v>
      </c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</row>
    <row r="55" spans="1:32" ht="26.25" customHeight="1" x14ac:dyDescent="0.2">
      <c r="A55" s="66">
        <v>46</v>
      </c>
      <c r="B55" s="46" t="s">
        <v>79</v>
      </c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>
        <v>2500</v>
      </c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</row>
    <row r="56" spans="1:32" ht="26.25" customHeight="1" x14ac:dyDescent="0.2">
      <c r="A56" s="66">
        <v>47</v>
      </c>
      <c r="B56" s="36" t="s">
        <v>80</v>
      </c>
      <c r="C56" s="73"/>
      <c r="D56" s="73"/>
      <c r="E56" s="73"/>
      <c r="F56" s="73"/>
      <c r="G56" s="73"/>
      <c r="H56" s="73">
        <v>370</v>
      </c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</row>
    <row r="57" spans="1:32" x14ac:dyDescent="0.2">
      <c r="A57" s="76"/>
      <c r="B57" s="77" t="s">
        <v>81</v>
      </c>
      <c r="C57" s="78">
        <f>SUM(C10:C54)</f>
        <v>26394</v>
      </c>
      <c r="D57" s="78">
        <f>SUM(D10:D56)</f>
        <v>18048</v>
      </c>
      <c r="E57" s="78">
        <f>SUM(E10:E54)</f>
        <v>235</v>
      </c>
      <c r="F57" s="78">
        <f>SUM(F10:F54)</f>
        <v>18898</v>
      </c>
      <c r="G57" s="78">
        <f>SUM(G10:G54)</f>
        <v>6507</v>
      </c>
      <c r="H57" s="78">
        <f>SUM(H10:H56)</f>
        <v>79920.493180000005</v>
      </c>
      <c r="I57" s="78">
        <f>SUM(I11:I55)</f>
        <v>28878</v>
      </c>
      <c r="J57" s="78">
        <f t="shared" ref="J57:P57" si="0">SUM(J10:J54)</f>
        <v>12741</v>
      </c>
      <c r="K57" s="78">
        <f t="shared" si="0"/>
        <v>300</v>
      </c>
      <c r="L57" s="78">
        <f t="shared" si="0"/>
        <v>123825</v>
      </c>
      <c r="M57" s="78">
        <f t="shared" si="0"/>
        <v>15620</v>
      </c>
      <c r="N57" s="78">
        <f t="shared" si="0"/>
        <v>59220</v>
      </c>
      <c r="O57" s="78">
        <f t="shared" si="0"/>
        <v>1460</v>
      </c>
      <c r="P57" s="78">
        <f t="shared" si="0"/>
        <v>1400</v>
      </c>
      <c r="Q57" s="78">
        <f>SUM(Q10:Q56)</f>
        <v>2500</v>
      </c>
      <c r="R57" s="78">
        <f>SUM(R10:R56)</f>
        <v>11000</v>
      </c>
      <c r="S57" s="78">
        <f t="shared" ref="S57:T57" si="1">SUM(S10:S56)</f>
        <v>1500</v>
      </c>
      <c r="T57" s="78">
        <f t="shared" si="1"/>
        <v>11100</v>
      </c>
      <c r="U57" s="78">
        <v>2500</v>
      </c>
      <c r="V57" s="78">
        <f>SUM(V10:V56)</f>
        <v>8800</v>
      </c>
      <c r="W57" s="78">
        <f>SUM(W28:W56)</f>
        <v>370</v>
      </c>
      <c r="X57" s="78">
        <f t="shared" ref="X57:Y57" si="2">SUM(X28:X56)</f>
        <v>1180</v>
      </c>
      <c r="Y57" s="78">
        <f t="shared" si="2"/>
        <v>1550</v>
      </c>
      <c r="Z57" s="78">
        <v>3150</v>
      </c>
      <c r="AA57" s="78">
        <f>SUM(AA32:AA56)</f>
        <v>400</v>
      </c>
      <c r="AB57" s="78">
        <v>100</v>
      </c>
      <c r="AC57" s="78">
        <v>50</v>
      </c>
      <c r="AD57" s="78">
        <v>280</v>
      </c>
      <c r="AE57" s="78">
        <f>SUM(AE10:AE54)</f>
        <v>7500</v>
      </c>
      <c r="AF57" s="78">
        <f>SUM(AF10:AF54)</f>
        <v>6200</v>
      </c>
    </row>
    <row r="58" spans="1:32" x14ac:dyDescent="0.2">
      <c r="A58" s="79"/>
      <c r="B58" s="79" t="s">
        <v>82</v>
      </c>
      <c r="C58" s="74">
        <v>0</v>
      </c>
      <c r="D58" s="74">
        <v>0</v>
      </c>
      <c r="E58" s="74">
        <v>0</v>
      </c>
      <c r="F58" s="74">
        <v>0</v>
      </c>
      <c r="G58" s="74">
        <v>0</v>
      </c>
      <c r="H58" s="74">
        <v>0</v>
      </c>
      <c r="I58" s="74">
        <v>0</v>
      </c>
      <c r="J58" s="74">
        <v>0</v>
      </c>
      <c r="K58" s="74">
        <v>587</v>
      </c>
      <c r="L58" s="74">
        <v>0</v>
      </c>
      <c r="M58" s="80">
        <v>0</v>
      </c>
      <c r="N58" s="74">
        <v>0</v>
      </c>
      <c r="O58" s="74">
        <v>0</v>
      </c>
      <c r="P58" s="74">
        <v>700</v>
      </c>
      <c r="Q58" s="74">
        <v>0</v>
      </c>
      <c r="R58" s="74">
        <v>0</v>
      </c>
      <c r="S58" s="74">
        <v>0</v>
      </c>
      <c r="T58" s="74">
        <v>0</v>
      </c>
      <c r="U58" s="74">
        <v>0</v>
      </c>
      <c r="V58" s="74">
        <v>0</v>
      </c>
      <c r="W58" s="74">
        <v>0</v>
      </c>
      <c r="X58" s="74">
        <v>0</v>
      </c>
      <c r="Y58" s="74">
        <v>0</v>
      </c>
      <c r="Z58" s="74">
        <v>0</v>
      </c>
      <c r="AA58" s="74">
        <v>0</v>
      </c>
      <c r="AB58" s="74">
        <v>0</v>
      </c>
      <c r="AC58" s="74">
        <v>0</v>
      </c>
      <c r="AD58" s="74">
        <v>0</v>
      </c>
      <c r="AE58" s="74">
        <v>0</v>
      </c>
      <c r="AF58" s="74">
        <v>0</v>
      </c>
    </row>
    <row r="59" spans="1:32" x14ac:dyDescent="0.2">
      <c r="A59" s="81"/>
      <c r="B59" s="81" t="s">
        <v>83</v>
      </c>
      <c r="C59" s="82">
        <f>C57+C58</f>
        <v>26394</v>
      </c>
      <c r="D59" s="82">
        <f>SUM(D57:D58)</f>
        <v>18048</v>
      </c>
      <c r="E59" s="82">
        <f>E57+E58</f>
        <v>235</v>
      </c>
      <c r="F59" s="82">
        <f t="shared" ref="F59:AF59" si="3">F57+F58</f>
        <v>18898</v>
      </c>
      <c r="G59" s="82">
        <f t="shared" si="3"/>
        <v>6507</v>
      </c>
      <c r="H59" s="82">
        <f t="shared" si="3"/>
        <v>79920.493180000005</v>
      </c>
      <c r="I59" s="82">
        <f t="shared" si="3"/>
        <v>28878</v>
      </c>
      <c r="J59" s="82">
        <f t="shared" si="3"/>
        <v>12741</v>
      </c>
      <c r="K59" s="82">
        <f t="shared" si="3"/>
        <v>887</v>
      </c>
      <c r="L59" s="82">
        <f>L57+L58</f>
        <v>123825</v>
      </c>
      <c r="M59" s="82">
        <f>M57+M58</f>
        <v>15620</v>
      </c>
      <c r="N59" s="82">
        <f t="shared" si="3"/>
        <v>59220</v>
      </c>
      <c r="O59" s="82">
        <f t="shared" si="3"/>
        <v>1460</v>
      </c>
      <c r="P59" s="82">
        <f t="shared" si="3"/>
        <v>2100</v>
      </c>
      <c r="Q59" s="82">
        <f>Q57+Q58</f>
        <v>2500</v>
      </c>
      <c r="R59" s="82">
        <f t="shared" ref="R59:T59" si="4">R57+R58</f>
        <v>11000</v>
      </c>
      <c r="S59" s="82">
        <f t="shared" si="4"/>
        <v>1500</v>
      </c>
      <c r="T59" s="82">
        <f t="shared" si="4"/>
        <v>11100</v>
      </c>
      <c r="U59" s="82">
        <v>2500</v>
      </c>
      <c r="V59" s="82">
        <f>SUM(V57:V58)</f>
        <v>8800</v>
      </c>
      <c r="W59" s="82">
        <f>SUM(W57:W58)</f>
        <v>370</v>
      </c>
      <c r="X59" s="82">
        <f t="shared" ref="X59:Y59" si="5">SUM(X57:X58)</f>
        <v>1180</v>
      </c>
      <c r="Y59" s="82">
        <f t="shared" si="5"/>
        <v>1550</v>
      </c>
      <c r="Z59" s="82">
        <v>3150</v>
      </c>
      <c r="AA59" s="82">
        <f>SUM(AA57:AA58)</f>
        <v>400</v>
      </c>
      <c r="AB59" s="82">
        <v>100</v>
      </c>
      <c r="AC59" s="82">
        <v>50</v>
      </c>
      <c r="AD59" s="82">
        <v>280</v>
      </c>
      <c r="AE59" s="82">
        <f t="shared" si="3"/>
        <v>7500</v>
      </c>
      <c r="AF59" s="82">
        <f t="shared" si="3"/>
        <v>6200</v>
      </c>
    </row>
    <row r="60" spans="1:32" x14ac:dyDescent="0.2">
      <c r="E60" s="83">
        <f>C59+D59+E59+M59</f>
        <v>60297</v>
      </c>
      <c r="F60" s="80"/>
      <c r="G60" s="84"/>
      <c r="H60" s="85"/>
      <c r="I60" s="86"/>
      <c r="J60" s="85"/>
      <c r="K60" s="85"/>
      <c r="L60" s="85"/>
    </row>
    <row r="61" spans="1:32" x14ac:dyDescent="0.2">
      <c r="C61" s="2"/>
      <c r="E61" s="2"/>
      <c r="F61" s="2"/>
      <c r="L61" s="2"/>
    </row>
    <row r="62" spans="1:32" x14ac:dyDescent="0.2">
      <c r="C62" s="2"/>
      <c r="E62" s="2"/>
      <c r="F62" s="2"/>
    </row>
    <row r="63" spans="1:32" x14ac:dyDescent="0.2">
      <c r="H63" s="2"/>
      <c r="I63" s="2"/>
    </row>
  </sheetData>
  <mergeCells count="35">
    <mergeCell ref="A2:P2"/>
    <mergeCell ref="N8:N9"/>
    <mergeCell ref="O8:O9"/>
    <mergeCell ref="A5:A9"/>
    <mergeCell ref="B5:B9"/>
    <mergeCell ref="A4:AF4"/>
    <mergeCell ref="C6:L6"/>
    <mergeCell ref="C7:E8"/>
    <mergeCell ref="F7:G8"/>
    <mergeCell ref="H7:H9"/>
    <mergeCell ref="I7:I9"/>
    <mergeCell ref="J7:J9"/>
    <mergeCell ref="K7:K9"/>
    <mergeCell ref="L7:L9"/>
    <mergeCell ref="M7:Y7"/>
    <mergeCell ref="AF8:AF9"/>
    <mergeCell ref="AE2:AF2"/>
    <mergeCell ref="AE5:AF6"/>
    <mergeCell ref="R8:R9"/>
    <mergeCell ref="S8:T8"/>
    <mergeCell ref="Z7:AD7"/>
    <mergeCell ref="M8:M9"/>
    <mergeCell ref="AE8:AE9"/>
    <mergeCell ref="C5:AD5"/>
    <mergeCell ref="M6:AD6"/>
    <mergeCell ref="Z8:Z9"/>
    <mergeCell ref="U8:U9"/>
    <mergeCell ref="V8:V9"/>
    <mergeCell ref="AA8:AA9"/>
    <mergeCell ref="AB8:AB9"/>
    <mergeCell ref="AC8:AC9"/>
    <mergeCell ref="W8:Y8"/>
    <mergeCell ref="AD8:AD9"/>
    <mergeCell ref="P8:P9"/>
    <mergeCell ref="Q8:Q9"/>
  </mergeCells>
  <pageMargins left="0.23622047244094491" right="0.15748031496062992" top="0.74803149606299213" bottom="0.31496062992125984" header="0.31496062992125984" footer="0.31496062992125984"/>
  <pageSetup paperSize="8" scale="55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view="pageBreakPreview" zoomScale="60" zoomScaleNormal="60" workbookViewId="0">
      <pane ySplit="4" topLeftCell="A5" activePane="bottomLeft" state="frozen"/>
      <selection activeCell="A2" sqref="A2:L2"/>
      <selection pane="bottomLeft" activeCell="F3" sqref="F3"/>
    </sheetView>
  </sheetViews>
  <sheetFormatPr defaultRowHeight="15" x14ac:dyDescent="0.25"/>
  <cols>
    <col min="1" max="1" width="8.42578125" style="196" customWidth="1"/>
    <col min="2" max="2" width="42" style="197" customWidth="1"/>
    <col min="3" max="3" width="26.7109375" style="198" customWidth="1"/>
    <col min="4" max="4" width="53.42578125" style="199" customWidth="1"/>
    <col min="5" max="5" width="22.42578125" style="198" customWidth="1"/>
    <col min="6" max="6" width="38" style="199" customWidth="1"/>
    <col min="7" max="7" width="20.42578125" style="200" customWidth="1"/>
    <col min="8" max="8" width="16.140625" style="196" customWidth="1"/>
    <col min="9" max="9" width="23" style="200" customWidth="1"/>
    <col min="10" max="10" width="17.7109375" customWidth="1"/>
    <col min="11" max="11" width="21.28515625" customWidth="1"/>
    <col min="12" max="12" width="23" customWidth="1"/>
  </cols>
  <sheetData>
    <row r="1" spans="1:12" s="146" customFormat="1" ht="54" customHeight="1" x14ac:dyDescent="0.25">
      <c r="A1" s="145" t="s">
        <v>161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s="146" customFormat="1" ht="36.75" customHeight="1" x14ac:dyDescent="0.25">
      <c r="A2" s="147" t="s">
        <v>162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53" customFormat="1" ht="106.5" customHeight="1" x14ac:dyDescent="0.2">
      <c r="A3" s="148" t="s">
        <v>163</v>
      </c>
      <c r="B3" s="148" t="s">
        <v>164</v>
      </c>
      <c r="C3" s="148" t="s">
        <v>165</v>
      </c>
      <c r="D3" s="148" t="s">
        <v>166</v>
      </c>
      <c r="E3" s="148" t="s">
        <v>167</v>
      </c>
      <c r="F3" s="148" t="s">
        <v>168</v>
      </c>
      <c r="G3" s="149" t="s">
        <v>169</v>
      </c>
      <c r="H3" s="150" t="s">
        <v>170</v>
      </c>
      <c r="I3" s="151" t="s">
        <v>171</v>
      </c>
      <c r="J3" s="152" t="s">
        <v>172</v>
      </c>
      <c r="K3" s="152" t="s">
        <v>173</v>
      </c>
      <c r="L3" s="152" t="s">
        <v>174</v>
      </c>
    </row>
    <row r="4" spans="1:12" s="156" customFormat="1" ht="15.75" customHeight="1" x14ac:dyDescent="0.25">
      <c r="A4" s="154">
        <v>1</v>
      </c>
      <c r="B4" s="148">
        <v>2</v>
      </c>
      <c r="C4" s="148">
        <v>3</v>
      </c>
      <c r="D4" s="148">
        <v>4</v>
      </c>
      <c r="E4" s="148">
        <v>5</v>
      </c>
      <c r="F4" s="148">
        <v>6</v>
      </c>
      <c r="G4" s="154">
        <v>7</v>
      </c>
      <c r="H4" s="154">
        <v>8</v>
      </c>
      <c r="I4" s="154" t="s">
        <v>175</v>
      </c>
      <c r="J4" s="155">
        <v>10</v>
      </c>
      <c r="K4" s="155" t="s">
        <v>176</v>
      </c>
      <c r="L4" s="155" t="s">
        <v>177</v>
      </c>
    </row>
    <row r="5" spans="1:12" s="146" customFormat="1" ht="15" customHeight="1" x14ac:dyDescent="0.25">
      <c r="A5" s="157" t="s">
        <v>178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</row>
    <row r="6" spans="1:12" s="146" customFormat="1" ht="131.25" customHeight="1" x14ac:dyDescent="0.25">
      <c r="A6" s="159">
        <v>20</v>
      </c>
      <c r="B6" s="160" t="s">
        <v>179</v>
      </c>
      <c r="C6" s="161" t="s">
        <v>180</v>
      </c>
      <c r="D6" s="162" t="s">
        <v>181</v>
      </c>
      <c r="E6" s="163" t="s">
        <v>182</v>
      </c>
      <c r="F6" s="162" t="s">
        <v>183</v>
      </c>
      <c r="G6" s="164">
        <v>128915</v>
      </c>
      <c r="H6" s="165">
        <v>60</v>
      </c>
      <c r="I6" s="166">
        <v>7734900</v>
      </c>
      <c r="J6" s="165"/>
      <c r="K6" s="165">
        <v>60</v>
      </c>
      <c r="L6" s="164">
        <v>7734900</v>
      </c>
    </row>
    <row r="7" spans="1:12" s="146" customFormat="1" ht="126.75" customHeight="1" x14ac:dyDescent="0.25">
      <c r="A7" s="167"/>
      <c r="B7" s="168" t="s">
        <v>184</v>
      </c>
      <c r="C7" s="159" t="s">
        <v>185</v>
      </c>
      <c r="D7" s="169" t="s">
        <v>186</v>
      </c>
      <c r="E7" s="163" t="s">
        <v>182</v>
      </c>
      <c r="F7" s="162" t="s">
        <v>187</v>
      </c>
      <c r="G7" s="164">
        <v>128915</v>
      </c>
      <c r="H7" s="165">
        <v>15</v>
      </c>
      <c r="I7" s="166">
        <v>1933725</v>
      </c>
      <c r="J7" s="165"/>
      <c r="K7" s="165">
        <v>15</v>
      </c>
      <c r="L7" s="164">
        <v>1933725</v>
      </c>
    </row>
    <row r="8" spans="1:12" s="146" customFormat="1" ht="153" customHeight="1" x14ac:dyDescent="0.25">
      <c r="A8" s="167"/>
      <c r="B8" s="170"/>
      <c r="C8" s="171"/>
      <c r="D8" s="172"/>
      <c r="E8" s="173"/>
      <c r="F8" s="162" t="s">
        <v>188</v>
      </c>
      <c r="G8" s="164">
        <v>128915</v>
      </c>
      <c r="H8" s="165">
        <v>6</v>
      </c>
      <c r="I8" s="166">
        <v>773490</v>
      </c>
      <c r="J8" s="165"/>
      <c r="K8" s="165">
        <v>6</v>
      </c>
      <c r="L8" s="164">
        <v>773490</v>
      </c>
    </row>
    <row r="9" spans="1:12" s="146" customFormat="1" ht="120" customHeight="1" x14ac:dyDescent="0.25">
      <c r="A9" s="167"/>
      <c r="B9" s="170"/>
      <c r="C9" s="159" t="s">
        <v>189</v>
      </c>
      <c r="D9" s="174" t="s">
        <v>190</v>
      </c>
      <c r="E9" s="159" t="s">
        <v>182</v>
      </c>
      <c r="F9" s="162" t="s">
        <v>191</v>
      </c>
      <c r="G9" s="164">
        <v>128915</v>
      </c>
      <c r="H9" s="165">
        <v>10</v>
      </c>
      <c r="I9" s="166">
        <v>1289150</v>
      </c>
      <c r="J9" s="165"/>
      <c r="K9" s="165">
        <v>10</v>
      </c>
      <c r="L9" s="164">
        <v>1289150</v>
      </c>
    </row>
    <row r="10" spans="1:12" s="146" customFormat="1" ht="57.75" customHeight="1" x14ac:dyDescent="0.25">
      <c r="A10" s="167"/>
      <c r="B10" s="170"/>
      <c r="C10" s="171"/>
      <c r="D10" s="175"/>
      <c r="E10" s="171"/>
      <c r="F10" s="162" t="s">
        <v>192</v>
      </c>
      <c r="G10" s="164">
        <v>128915</v>
      </c>
      <c r="H10" s="165">
        <v>1</v>
      </c>
      <c r="I10" s="166">
        <v>128915</v>
      </c>
      <c r="J10" s="165"/>
      <c r="K10" s="165">
        <v>1</v>
      </c>
      <c r="L10" s="164">
        <v>128915</v>
      </c>
    </row>
    <row r="11" spans="1:12" s="146" customFormat="1" ht="48.75" customHeight="1" x14ac:dyDescent="0.25">
      <c r="A11" s="167"/>
      <c r="B11" s="170"/>
      <c r="C11" s="159" t="s">
        <v>193</v>
      </c>
      <c r="D11" s="174" t="s">
        <v>194</v>
      </c>
      <c r="E11" s="159" t="s">
        <v>182</v>
      </c>
      <c r="F11" s="162" t="s">
        <v>195</v>
      </c>
      <c r="G11" s="164">
        <v>128915</v>
      </c>
      <c r="H11" s="165">
        <v>16</v>
      </c>
      <c r="I11" s="166">
        <v>2062640</v>
      </c>
      <c r="J11" s="165"/>
      <c r="K11" s="165">
        <v>16</v>
      </c>
      <c r="L11" s="164">
        <v>2062640</v>
      </c>
    </row>
    <row r="12" spans="1:12" s="146" customFormat="1" ht="39.75" customHeight="1" x14ac:dyDescent="0.25">
      <c r="A12" s="167"/>
      <c r="B12" s="170"/>
      <c r="C12" s="167"/>
      <c r="D12" s="176"/>
      <c r="E12" s="167"/>
      <c r="F12" s="162" t="s">
        <v>196</v>
      </c>
      <c r="G12" s="164">
        <v>128915</v>
      </c>
      <c r="H12" s="165">
        <v>12</v>
      </c>
      <c r="I12" s="166">
        <v>1546980</v>
      </c>
      <c r="J12" s="165"/>
      <c r="K12" s="165">
        <v>12</v>
      </c>
      <c r="L12" s="164">
        <v>1546980</v>
      </c>
    </row>
    <row r="13" spans="1:12" s="146" customFormat="1" ht="47.25" customHeight="1" x14ac:dyDescent="0.25">
      <c r="A13" s="167"/>
      <c r="B13" s="170"/>
      <c r="C13" s="171"/>
      <c r="D13" s="175"/>
      <c r="E13" s="171"/>
      <c r="F13" s="162" t="s">
        <v>197</v>
      </c>
      <c r="G13" s="164">
        <v>128915</v>
      </c>
      <c r="H13" s="165">
        <v>13</v>
      </c>
      <c r="I13" s="166">
        <v>1675895</v>
      </c>
      <c r="J13" s="165"/>
      <c r="K13" s="165">
        <v>13</v>
      </c>
      <c r="L13" s="164">
        <v>1675895</v>
      </c>
    </row>
    <row r="14" spans="1:12" s="146" customFormat="1" ht="90" customHeight="1" x14ac:dyDescent="0.25">
      <c r="A14" s="167"/>
      <c r="B14" s="170"/>
      <c r="C14" s="173" t="s">
        <v>198</v>
      </c>
      <c r="D14" s="177" t="s">
        <v>199</v>
      </c>
      <c r="E14" s="165" t="s">
        <v>182</v>
      </c>
      <c r="F14" s="162" t="s">
        <v>200</v>
      </c>
      <c r="G14" s="164">
        <v>128915</v>
      </c>
      <c r="H14" s="165">
        <v>20</v>
      </c>
      <c r="I14" s="166">
        <v>2578300</v>
      </c>
      <c r="J14" s="165"/>
      <c r="K14" s="165">
        <v>20</v>
      </c>
      <c r="L14" s="164">
        <v>2578300</v>
      </c>
    </row>
    <row r="15" spans="1:12" s="146" customFormat="1" ht="190.5" customHeight="1" x14ac:dyDescent="0.25">
      <c r="A15" s="167"/>
      <c r="B15" s="170"/>
      <c r="C15" s="173" t="s">
        <v>201</v>
      </c>
      <c r="D15" s="177" t="s">
        <v>202</v>
      </c>
      <c r="E15" s="165" t="s">
        <v>182</v>
      </c>
      <c r="F15" s="162" t="s">
        <v>203</v>
      </c>
      <c r="G15" s="164">
        <v>128915</v>
      </c>
      <c r="H15" s="165">
        <v>8</v>
      </c>
      <c r="I15" s="166">
        <v>1031320</v>
      </c>
      <c r="J15" s="165"/>
      <c r="K15" s="165">
        <v>8</v>
      </c>
      <c r="L15" s="164">
        <v>1031320</v>
      </c>
    </row>
    <row r="16" spans="1:12" s="146" customFormat="1" ht="52.5" customHeight="1" x14ac:dyDescent="0.25">
      <c r="A16" s="167"/>
      <c r="B16" s="170"/>
      <c r="C16" s="178" t="s">
        <v>204</v>
      </c>
      <c r="D16" s="179" t="s">
        <v>205</v>
      </c>
      <c r="E16" s="165" t="s">
        <v>182</v>
      </c>
      <c r="F16" s="162" t="s">
        <v>206</v>
      </c>
      <c r="G16" s="164">
        <v>128915</v>
      </c>
      <c r="H16" s="165">
        <v>40</v>
      </c>
      <c r="I16" s="166">
        <v>5156600</v>
      </c>
      <c r="J16" s="165"/>
      <c r="K16" s="165">
        <v>40</v>
      </c>
      <c r="L16" s="164">
        <v>5156600</v>
      </c>
    </row>
    <row r="17" spans="1:12" s="146" customFormat="1" ht="30" x14ac:dyDescent="0.25">
      <c r="A17" s="167"/>
      <c r="B17" s="170"/>
      <c r="C17" s="180" t="s">
        <v>207</v>
      </c>
      <c r="D17" s="179" t="s">
        <v>208</v>
      </c>
      <c r="E17" s="165" t="s">
        <v>209</v>
      </c>
      <c r="F17" s="162" t="s">
        <v>210</v>
      </c>
      <c r="G17" s="164">
        <v>128915</v>
      </c>
      <c r="H17" s="165">
        <v>5</v>
      </c>
      <c r="I17" s="166">
        <v>644575</v>
      </c>
      <c r="J17" s="165"/>
      <c r="K17" s="165">
        <v>5</v>
      </c>
      <c r="L17" s="164">
        <v>644575</v>
      </c>
    </row>
    <row r="18" spans="1:12" s="146" customFormat="1" ht="68.25" customHeight="1" x14ac:dyDescent="0.25">
      <c r="A18" s="167"/>
      <c r="B18" s="170"/>
      <c r="C18" s="181"/>
      <c r="D18" s="179" t="s">
        <v>211</v>
      </c>
      <c r="E18" s="163" t="s">
        <v>209</v>
      </c>
      <c r="F18" s="162" t="s">
        <v>212</v>
      </c>
      <c r="G18" s="164">
        <v>128915</v>
      </c>
      <c r="H18" s="165">
        <v>50</v>
      </c>
      <c r="I18" s="166">
        <v>6445750</v>
      </c>
      <c r="J18" s="165"/>
      <c r="K18" s="165">
        <v>50</v>
      </c>
      <c r="L18" s="164">
        <v>6445750</v>
      </c>
    </row>
    <row r="19" spans="1:12" s="146" customFormat="1" ht="41.25" customHeight="1" x14ac:dyDescent="0.25">
      <c r="A19" s="171"/>
      <c r="B19" s="182"/>
      <c r="C19" s="178" t="s">
        <v>213</v>
      </c>
      <c r="D19" s="179" t="s">
        <v>214</v>
      </c>
      <c r="E19" s="165" t="s">
        <v>209</v>
      </c>
      <c r="F19" s="162" t="s">
        <v>215</v>
      </c>
      <c r="G19" s="164">
        <v>128915</v>
      </c>
      <c r="H19" s="165">
        <v>5</v>
      </c>
      <c r="I19" s="166">
        <v>644575</v>
      </c>
      <c r="J19" s="165"/>
      <c r="K19" s="165">
        <v>5</v>
      </c>
      <c r="L19" s="164">
        <v>644575</v>
      </c>
    </row>
    <row r="20" spans="1:12" s="146" customFormat="1" ht="140.25" customHeight="1" x14ac:dyDescent="0.25">
      <c r="A20" s="173">
        <v>23</v>
      </c>
      <c r="B20" s="183" t="s">
        <v>216</v>
      </c>
      <c r="C20" s="178" t="s">
        <v>217</v>
      </c>
      <c r="D20" s="179" t="s">
        <v>218</v>
      </c>
      <c r="E20" s="165" t="s">
        <v>219</v>
      </c>
      <c r="F20" s="162" t="s">
        <v>220</v>
      </c>
      <c r="G20" s="164">
        <v>78581</v>
      </c>
      <c r="H20" s="165">
        <v>0</v>
      </c>
      <c r="I20" s="166">
        <v>0</v>
      </c>
      <c r="J20" s="165">
        <v>5</v>
      </c>
      <c r="K20" s="165">
        <v>5</v>
      </c>
      <c r="L20" s="164">
        <v>392905</v>
      </c>
    </row>
    <row r="21" spans="1:12" s="146" customFormat="1" ht="183" customHeight="1" x14ac:dyDescent="0.25">
      <c r="A21" s="184">
        <v>24</v>
      </c>
      <c r="B21" s="185" t="s">
        <v>216</v>
      </c>
      <c r="C21" s="165" t="s">
        <v>221</v>
      </c>
      <c r="D21" s="160" t="s">
        <v>222</v>
      </c>
      <c r="E21" s="165" t="s">
        <v>219</v>
      </c>
      <c r="F21" s="162" t="s">
        <v>223</v>
      </c>
      <c r="G21" s="164">
        <v>178016</v>
      </c>
      <c r="H21" s="165">
        <v>0</v>
      </c>
      <c r="I21" s="166">
        <v>0</v>
      </c>
      <c r="J21" s="165">
        <v>125</v>
      </c>
      <c r="K21" s="165">
        <v>125</v>
      </c>
      <c r="L21" s="164">
        <v>22252000</v>
      </c>
    </row>
    <row r="22" spans="1:12" s="146" customFormat="1" ht="138.75" customHeight="1" x14ac:dyDescent="0.25">
      <c r="A22" s="184"/>
      <c r="B22" s="185"/>
      <c r="C22" s="165" t="s">
        <v>224</v>
      </c>
      <c r="D22" s="160" t="s">
        <v>225</v>
      </c>
      <c r="E22" s="165" t="s">
        <v>219</v>
      </c>
      <c r="F22" s="162" t="s">
        <v>226</v>
      </c>
      <c r="G22" s="164">
        <v>178016</v>
      </c>
      <c r="H22" s="165">
        <v>0</v>
      </c>
      <c r="I22" s="166">
        <v>0</v>
      </c>
      <c r="J22" s="165">
        <v>50</v>
      </c>
      <c r="K22" s="165">
        <v>50</v>
      </c>
      <c r="L22" s="164">
        <v>8900800</v>
      </c>
    </row>
    <row r="23" spans="1:12" s="146" customFormat="1" ht="149.25" customHeight="1" x14ac:dyDescent="0.25">
      <c r="A23" s="184"/>
      <c r="B23" s="185"/>
      <c r="C23" s="165" t="s">
        <v>217</v>
      </c>
      <c r="D23" s="160" t="s">
        <v>218</v>
      </c>
      <c r="E23" s="165" t="s">
        <v>219</v>
      </c>
      <c r="F23" s="162" t="s">
        <v>226</v>
      </c>
      <c r="G23" s="164">
        <v>178016</v>
      </c>
      <c r="H23" s="165">
        <v>0</v>
      </c>
      <c r="I23" s="166">
        <v>0</v>
      </c>
      <c r="J23" s="165">
        <v>15</v>
      </c>
      <c r="K23" s="165">
        <v>15</v>
      </c>
      <c r="L23" s="164">
        <v>2670240</v>
      </c>
    </row>
    <row r="24" spans="1:12" s="146" customFormat="1" ht="172.5" customHeight="1" x14ac:dyDescent="0.25">
      <c r="A24" s="173">
        <v>25</v>
      </c>
      <c r="B24" s="183" t="s">
        <v>216</v>
      </c>
      <c r="C24" s="165" t="s">
        <v>221</v>
      </c>
      <c r="D24" s="160" t="s">
        <v>227</v>
      </c>
      <c r="E24" s="165" t="s">
        <v>219</v>
      </c>
      <c r="F24" s="162" t="s">
        <v>228</v>
      </c>
      <c r="G24" s="164">
        <v>237096</v>
      </c>
      <c r="H24" s="165">
        <v>0</v>
      </c>
      <c r="I24" s="166">
        <v>0</v>
      </c>
      <c r="J24" s="165">
        <v>30</v>
      </c>
      <c r="K24" s="165">
        <v>30</v>
      </c>
      <c r="L24" s="164">
        <v>7112880</v>
      </c>
    </row>
    <row r="25" spans="1:12" s="146" customFormat="1" x14ac:dyDescent="0.25">
      <c r="A25" s="186" t="s">
        <v>229</v>
      </c>
      <c r="B25" s="186"/>
      <c r="C25" s="186"/>
      <c r="D25" s="186"/>
      <c r="E25" s="186"/>
      <c r="F25" s="186"/>
      <c r="G25" s="187"/>
      <c r="H25" s="188">
        <v>261</v>
      </c>
      <c r="I25" s="189">
        <v>33646815</v>
      </c>
      <c r="J25" s="188">
        <v>225</v>
      </c>
      <c r="K25" s="188">
        <v>486</v>
      </c>
      <c r="L25" s="189">
        <v>74975640</v>
      </c>
    </row>
    <row r="26" spans="1:12" s="146" customFormat="1" x14ac:dyDescent="0.25">
      <c r="A26" s="186" t="s">
        <v>230</v>
      </c>
      <c r="B26" s="186"/>
      <c r="C26" s="186"/>
      <c r="D26" s="186"/>
      <c r="E26" s="186"/>
      <c r="F26" s="186"/>
      <c r="G26" s="189"/>
      <c r="H26" s="188">
        <v>261</v>
      </c>
      <c r="I26" s="189">
        <v>33646815</v>
      </c>
      <c r="J26" s="188">
        <v>225</v>
      </c>
      <c r="K26" s="188">
        <v>486</v>
      </c>
      <c r="L26" s="189">
        <v>74975640</v>
      </c>
    </row>
    <row r="27" spans="1:12" s="146" customFormat="1" x14ac:dyDescent="0.25">
      <c r="A27" s="190"/>
      <c r="B27" s="191"/>
      <c r="C27" s="192"/>
      <c r="D27" s="193"/>
      <c r="E27" s="192"/>
      <c r="F27" s="193"/>
      <c r="G27" s="194"/>
      <c r="H27" s="190"/>
      <c r="I27" s="194"/>
    </row>
    <row r="28" spans="1:12" s="146" customFormat="1" x14ac:dyDescent="0.25">
      <c r="A28" s="190"/>
      <c r="B28" s="191"/>
      <c r="C28" s="192"/>
      <c r="D28" s="193"/>
      <c r="E28" s="192"/>
      <c r="F28" s="193"/>
      <c r="G28" s="194"/>
      <c r="H28" s="195"/>
      <c r="I28" s="194"/>
    </row>
    <row r="29" spans="1:12" s="146" customFormat="1" x14ac:dyDescent="0.25">
      <c r="A29" s="190"/>
      <c r="B29" s="191"/>
      <c r="C29" s="192"/>
      <c r="D29" s="193"/>
      <c r="E29" s="192"/>
      <c r="F29" s="193"/>
      <c r="G29" s="194"/>
      <c r="H29" s="190"/>
      <c r="I29" s="194"/>
    </row>
    <row r="30" spans="1:12" s="146" customFormat="1" x14ac:dyDescent="0.25">
      <c r="A30" s="190"/>
      <c r="B30" s="191"/>
      <c r="C30" s="192"/>
      <c r="D30" s="193"/>
      <c r="E30" s="192"/>
      <c r="F30" s="193"/>
      <c r="G30" s="194"/>
      <c r="H30" s="190"/>
      <c r="I30" s="194"/>
    </row>
    <row r="31" spans="1:12" s="146" customFormat="1" x14ac:dyDescent="0.25">
      <c r="A31" s="190"/>
      <c r="B31" s="191"/>
      <c r="C31" s="192"/>
      <c r="D31" s="193"/>
      <c r="E31" s="192"/>
      <c r="F31" s="193"/>
      <c r="G31" s="194"/>
      <c r="H31" s="190"/>
      <c r="I31" s="194"/>
    </row>
    <row r="32" spans="1:12" s="146" customFormat="1" x14ac:dyDescent="0.25">
      <c r="A32" s="190"/>
      <c r="B32" s="191"/>
      <c r="C32" s="192"/>
      <c r="D32" s="193"/>
      <c r="E32" s="192"/>
      <c r="F32" s="193"/>
      <c r="G32" s="194"/>
      <c r="H32" s="190"/>
      <c r="I32" s="194"/>
    </row>
    <row r="33" spans="1:9" s="146" customFormat="1" x14ac:dyDescent="0.25">
      <c r="A33" s="190"/>
      <c r="B33" s="191"/>
      <c r="C33" s="192"/>
      <c r="D33" s="193"/>
      <c r="E33" s="192"/>
      <c r="F33" s="193"/>
      <c r="G33" s="194"/>
      <c r="H33" s="190"/>
      <c r="I33" s="194"/>
    </row>
    <row r="34" spans="1:9" s="146" customFormat="1" x14ac:dyDescent="0.25">
      <c r="A34" s="190"/>
      <c r="B34" s="191"/>
      <c r="C34" s="192"/>
      <c r="D34" s="193"/>
      <c r="E34" s="192"/>
      <c r="F34" s="193"/>
      <c r="G34" s="194"/>
      <c r="H34" s="190"/>
      <c r="I34" s="194"/>
    </row>
    <row r="35" spans="1:9" s="146" customFormat="1" x14ac:dyDescent="0.25">
      <c r="A35" s="190"/>
      <c r="B35" s="191"/>
      <c r="C35" s="192"/>
      <c r="D35" s="193"/>
      <c r="E35" s="192"/>
      <c r="F35" s="193"/>
      <c r="G35" s="194"/>
      <c r="H35" s="190"/>
      <c r="I35" s="194"/>
    </row>
    <row r="36" spans="1:9" s="146" customFormat="1" x14ac:dyDescent="0.25">
      <c r="A36" s="190"/>
      <c r="B36" s="191"/>
      <c r="C36" s="192"/>
      <c r="D36" s="193"/>
      <c r="E36" s="192"/>
      <c r="F36" s="193"/>
      <c r="G36" s="194"/>
      <c r="H36" s="190"/>
      <c r="I36" s="194"/>
    </row>
    <row r="37" spans="1:9" s="146" customFormat="1" x14ac:dyDescent="0.25">
      <c r="A37" s="190"/>
      <c r="B37" s="191"/>
      <c r="C37" s="192"/>
      <c r="D37" s="193"/>
      <c r="E37" s="192"/>
      <c r="F37" s="193"/>
      <c r="G37" s="194"/>
      <c r="H37" s="190"/>
      <c r="I37" s="194"/>
    </row>
    <row r="38" spans="1:9" s="146" customFormat="1" x14ac:dyDescent="0.25">
      <c r="A38" s="190"/>
      <c r="B38" s="191"/>
      <c r="C38" s="192"/>
      <c r="D38" s="193"/>
      <c r="E38" s="192"/>
      <c r="F38" s="193"/>
      <c r="G38" s="194"/>
      <c r="H38" s="190"/>
      <c r="I38" s="194"/>
    </row>
    <row r="39" spans="1:9" s="146" customFormat="1" x14ac:dyDescent="0.25">
      <c r="A39" s="190"/>
      <c r="B39" s="191"/>
      <c r="C39" s="192"/>
      <c r="D39" s="193"/>
      <c r="E39" s="192"/>
      <c r="F39" s="193"/>
      <c r="G39" s="194"/>
      <c r="H39" s="190"/>
      <c r="I39" s="194"/>
    </row>
    <row r="40" spans="1:9" s="146" customFormat="1" x14ac:dyDescent="0.25">
      <c r="A40" s="190"/>
      <c r="B40" s="191"/>
      <c r="C40" s="192"/>
      <c r="D40" s="193"/>
      <c r="E40" s="192"/>
      <c r="F40" s="193"/>
      <c r="G40" s="194"/>
      <c r="H40" s="190"/>
      <c r="I40" s="194"/>
    </row>
    <row r="41" spans="1:9" s="146" customFormat="1" x14ac:dyDescent="0.25">
      <c r="A41" s="190"/>
      <c r="B41" s="191"/>
      <c r="C41" s="192"/>
      <c r="D41" s="193"/>
      <c r="E41" s="192"/>
      <c r="F41" s="193"/>
      <c r="G41" s="194"/>
      <c r="H41" s="190"/>
      <c r="I41" s="194"/>
    </row>
  </sheetData>
  <mergeCells count="18">
    <mergeCell ref="A25:F25"/>
    <mergeCell ref="A26:F26"/>
    <mergeCell ref="C11:C13"/>
    <mergeCell ref="D11:D13"/>
    <mergeCell ref="E11:E13"/>
    <mergeCell ref="C17:C18"/>
    <mergeCell ref="A21:A23"/>
    <mergeCell ref="B21:B23"/>
    <mergeCell ref="A1:L1"/>
    <mergeCell ref="A2:L2"/>
    <mergeCell ref="A5:L5"/>
    <mergeCell ref="A6:A19"/>
    <mergeCell ref="B7:B19"/>
    <mergeCell ref="C7:C8"/>
    <mergeCell ref="D7:D8"/>
    <mergeCell ref="C9:C10"/>
    <mergeCell ref="D9:D10"/>
    <mergeCell ref="E9:E10"/>
  </mergeCells>
  <pageMargins left="0.23622047244094491" right="0.23622047244094491" top="0.74803149606299213" bottom="0.74803149606299213" header="0.31496062992125984" footer="0.31496062992125984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view="pageBreakPreview" zoomScale="60" zoomScaleNormal="60" workbookViewId="0">
      <pane ySplit="3" topLeftCell="A4" activePane="bottomLeft" state="frozen"/>
      <selection activeCell="J7" sqref="J7"/>
      <selection pane="bottomLeft" activeCell="A13" sqref="A13:L13"/>
    </sheetView>
  </sheetViews>
  <sheetFormatPr defaultRowHeight="15" x14ac:dyDescent="0.25"/>
  <cols>
    <col min="1" max="1" width="8.42578125" style="196" customWidth="1"/>
    <col min="2" max="2" width="42" style="197" customWidth="1"/>
    <col min="3" max="3" width="22.5703125" style="198" customWidth="1"/>
    <col min="4" max="4" width="53.42578125" style="199" customWidth="1"/>
    <col min="5" max="5" width="29.85546875" style="198" customWidth="1"/>
    <col min="6" max="6" width="45.42578125" style="199" customWidth="1"/>
    <col min="7" max="7" width="20.42578125" style="200" customWidth="1"/>
    <col min="8" max="8" width="16.140625" style="196" customWidth="1"/>
    <col min="9" max="9" width="23" style="200" customWidth="1"/>
    <col min="10" max="10" width="17.7109375" customWidth="1"/>
    <col min="11" max="11" width="21.28515625" customWidth="1"/>
    <col min="12" max="12" width="23" customWidth="1"/>
  </cols>
  <sheetData>
    <row r="1" spans="1:12" s="146" customFormat="1" ht="36.75" customHeight="1" x14ac:dyDescent="0.25">
      <c r="A1" s="147" t="s">
        <v>231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2" s="153" customFormat="1" ht="101.25" customHeight="1" x14ac:dyDescent="0.2">
      <c r="A2" s="148" t="s">
        <v>163</v>
      </c>
      <c r="B2" s="148" t="s">
        <v>164</v>
      </c>
      <c r="C2" s="148" t="s">
        <v>165</v>
      </c>
      <c r="D2" s="148" t="s">
        <v>166</v>
      </c>
      <c r="E2" s="148" t="s">
        <v>167</v>
      </c>
      <c r="F2" s="148" t="s">
        <v>168</v>
      </c>
      <c r="G2" s="149" t="s">
        <v>169</v>
      </c>
      <c r="H2" s="150" t="s">
        <v>170</v>
      </c>
      <c r="I2" s="151" t="s">
        <v>171</v>
      </c>
      <c r="J2" s="152" t="s">
        <v>172</v>
      </c>
      <c r="K2" s="152" t="s">
        <v>173</v>
      </c>
      <c r="L2" s="152" t="s">
        <v>174</v>
      </c>
    </row>
    <row r="3" spans="1:12" s="156" customFormat="1" ht="21" customHeight="1" x14ac:dyDescent="0.25">
      <c r="A3" s="154">
        <v>1</v>
      </c>
      <c r="B3" s="148">
        <v>2</v>
      </c>
      <c r="C3" s="148">
        <v>3</v>
      </c>
      <c r="D3" s="148">
        <v>4</v>
      </c>
      <c r="E3" s="148">
        <v>5</v>
      </c>
      <c r="F3" s="148">
        <v>6</v>
      </c>
      <c r="G3" s="154">
        <v>7</v>
      </c>
      <c r="H3" s="154">
        <v>8</v>
      </c>
      <c r="I3" s="154" t="s">
        <v>175</v>
      </c>
      <c r="J3" s="155">
        <v>10</v>
      </c>
      <c r="K3" s="155" t="s">
        <v>176</v>
      </c>
      <c r="L3" s="155" t="s">
        <v>177</v>
      </c>
    </row>
    <row r="4" spans="1:12" s="146" customFormat="1" x14ac:dyDescent="0.25">
      <c r="A4" s="201" t="s">
        <v>232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</row>
    <row r="5" spans="1:12" s="146" customFormat="1" ht="97.5" customHeight="1" x14ac:dyDescent="0.25">
      <c r="A5" s="203">
        <v>1</v>
      </c>
      <c r="B5" s="204" t="s">
        <v>233</v>
      </c>
      <c r="C5" s="203" t="s">
        <v>234</v>
      </c>
      <c r="D5" s="162" t="s">
        <v>235</v>
      </c>
      <c r="E5" s="165" t="s">
        <v>182</v>
      </c>
      <c r="F5" s="162" t="s">
        <v>236</v>
      </c>
      <c r="G5" s="205">
        <v>182526</v>
      </c>
      <c r="H5" s="178">
        <v>2</v>
      </c>
      <c r="I5" s="206">
        <v>365052</v>
      </c>
      <c r="J5" s="178"/>
      <c r="K5" s="178">
        <v>2</v>
      </c>
      <c r="L5" s="205">
        <v>365052</v>
      </c>
    </row>
    <row r="6" spans="1:12" s="146" customFormat="1" x14ac:dyDescent="0.25">
      <c r="A6" s="207" t="s">
        <v>237</v>
      </c>
      <c r="B6" s="207"/>
      <c r="C6" s="207"/>
      <c r="D6" s="207"/>
      <c r="E6" s="207"/>
      <c r="F6" s="207"/>
      <c r="G6" s="208"/>
      <c r="H6" s="209">
        <v>2</v>
      </c>
      <c r="I6" s="210">
        <v>365052</v>
      </c>
      <c r="J6" s="209">
        <v>0</v>
      </c>
      <c r="K6" s="209">
        <v>2</v>
      </c>
      <c r="L6" s="210">
        <v>365052</v>
      </c>
    </row>
    <row r="7" spans="1:12" s="146" customFormat="1" ht="15" customHeight="1" x14ac:dyDescent="0.25">
      <c r="A7" s="157" t="s">
        <v>238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211"/>
    </row>
    <row r="8" spans="1:12" s="146" customFormat="1" ht="168.75" customHeight="1" x14ac:dyDescent="0.25">
      <c r="A8" s="178">
        <v>5</v>
      </c>
      <c r="B8" s="212" t="s">
        <v>239</v>
      </c>
      <c r="C8" s="213" t="s">
        <v>240</v>
      </c>
      <c r="D8" s="214" t="s">
        <v>241</v>
      </c>
      <c r="E8" s="215" t="s">
        <v>219</v>
      </c>
      <c r="F8" s="214" t="s">
        <v>242</v>
      </c>
      <c r="G8" s="216">
        <v>146554</v>
      </c>
      <c r="H8" s="178">
        <v>29</v>
      </c>
      <c r="I8" s="217">
        <v>4250066</v>
      </c>
      <c r="J8" s="178">
        <v>129</v>
      </c>
      <c r="K8" s="178">
        <v>158</v>
      </c>
      <c r="L8" s="205">
        <v>23155532</v>
      </c>
    </row>
    <row r="9" spans="1:12" s="146" customFormat="1" x14ac:dyDescent="0.25">
      <c r="A9" s="207" t="s">
        <v>237</v>
      </c>
      <c r="B9" s="207"/>
      <c r="C9" s="207"/>
      <c r="D9" s="207"/>
      <c r="E9" s="207"/>
      <c r="F9" s="207"/>
      <c r="G9" s="208"/>
      <c r="H9" s="209">
        <v>29</v>
      </c>
      <c r="I9" s="210">
        <v>4250066</v>
      </c>
      <c r="J9" s="209">
        <v>129</v>
      </c>
      <c r="K9" s="209">
        <v>158</v>
      </c>
      <c r="L9" s="210">
        <v>23155532</v>
      </c>
    </row>
    <row r="10" spans="1:12" s="146" customFormat="1" ht="15" customHeight="1" x14ac:dyDescent="0.25">
      <c r="A10" s="157" t="s">
        <v>243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211"/>
    </row>
    <row r="11" spans="1:12" s="146" customFormat="1" ht="106.5" customHeight="1" x14ac:dyDescent="0.25">
      <c r="A11" s="178">
        <v>27</v>
      </c>
      <c r="B11" s="212" t="s">
        <v>244</v>
      </c>
      <c r="C11" s="213" t="s">
        <v>245</v>
      </c>
      <c r="D11" s="214" t="s">
        <v>246</v>
      </c>
      <c r="E11" s="215" t="s">
        <v>209</v>
      </c>
      <c r="F11" s="214" t="s">
        <v>247</v>
      </c>
      <c r="G11" s="216">
        <v>74079</v>
      </c>
      <c r="H11" s="215">
        <v>2</v>
      </c>
      <c r="I11" s="217">
        <v>148158</v>
      </c>
      <c r="J11" s="178"/>
      <c r="K11" s="178">
        <v>2</v>
      </c>
      <c r="L11" s="205">
        <v>148158</v>
      </c>
    </row>
    <row r="12" spans="1:12" s="146" customFormat="1" x14ac:dyDescent="0.25">
      <c r="A12" s="207" t="s">
        <v>237</v>
      </c>
      <c r="B12" s="207"/>
      <c r="C12" s="207"/>
      <c r="D12" s="207"/>
      <c r="E12" s="207"/>
      <c r="F12" s="207"/>
      <c r="G12" s="208"/>
      <c r="H12" s="209">
        <v>2</v>
      </c>
      <c r="I12" s="210">
        <v>148158</v>
      </c>
      <c r="J12" s="209">
        <v>0</v>
      </c>
      <c r="K12" s="209">
        <v>2</v>
      </c>
      <c r="L12" s="210">
        <v>148158</v>
      </c>
    </row>
    <row r="13" spans="1:12" s="146" customFormat="1" ht="15" customHeight="1" x14ac:dyDescent="0.25">
      <c r="A13" s="157" t="s">
        <v>248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211"/>
    </row>
    <row r="14" spans="1:12" s="146" customFormat="1" ht="78.75" customHeight="1" x14ac:dyDescent="0.25">
      <c r="A14" s="184">
        <v>29</v>
      </c>
      <c r="B14" s="218" t="s">
        <v>249</v>
      </c>
      <c r="C14" s="219" t="s">
        <v>250</v>
      </c>
      <c r="D14" s="169" t="s">
        <v>251</v>
      </c>
      <c r="E14" s="184" t="s">
        <v>209</v>
      </c>
      <c r="F14" s="162" t="s">
        <v>252</v>
      </c>
      <c r="G14" s="205">
        <v>66386</v>
      </c>
      <c r="H14" s="215">
        <v>34</v>
      </c>
      <c r="I14" s="217">
        <v>2257124</v>
      </c>
      <c r="J14" s="178"/>
      <c r="K14" s="178">
        <v>34</v>
      </c>
      <c r="L14" s="205">
        <v>2257124</v>
      </c>
    </row>
    <row r="15" spans="1:12" s="146" customFormat="1" ht="78.75" customHeight="1" x14ac:dyDescent="0.25">
      <c r="A15" s="184"/>
      <c r="B15" s="218"/>
      <c r="C15" s="219"/>
      <c r="D15" s="220"/>
      <c r="E15" s="184"/>
      <c r="F15" s="162" t="s">
        <v>253</v>
      </c>
      <c r="G15" s="205">
        <v>66386</v>
      </c>
      <c r="H15" s="215">
        <v>1</v>
      </c>
      <c r="I15" s="217">
        <v>66386</v>
      </c>
      <c r="J15" s="178"/>
      <c r="K15" s="178">
        <v>1</v>
      </c>
      <c r="L15" s="205">
        <v>66386</v>
      </c>
    </row>
    <row r="16" spans="1:12" s="146" customFormat="1" ht="57.75" customHeight="1" x14ac:dyDescent="0.25">
      <c r="A16" s="184"/>
      <c r="B16" s="218"/>
      <c r="C16" s="219"/>
      <c r="D16" s="220"/>
      <c r="E16" s="184"/>
      <c r="F16" s="162" t="s">
        <v>254</v>
      </c>
      <c r="G16" s="205">
        <v>66386</v>
      </c>
      <c r="H16" s="215">
        <v>18</v>
      </c>
      <c r="I16" s="217">
        <v>1194948</v>
      </c>
      <c r="J16" s="178"/>
      <c r="K16" s="178">
        <v>18</v>
      </c>
      <c r="L16" s="205">
        <v>1194948</v>
      </c>
    </row>
    <row r="17" spans="1:12" s="146" customFormat="1" ht="103.5" customHeight="1" x14ac:dyDescent="0.25">
      <c r="A17" s="184"/>
      <c r="B17" s="218"/>
      <c r="C17" s="219"/>
      <c r="D17" s="172"/>
      <c r="E17" s="184"/>
      <c r="F17" s="162" t="s">
        <v>255</v>
      </c>
      <c r="G17" s="205">
        <v>66386</v>
      </c>
      <c r="H17" s="215">
        <v>20</v>
      </c>
      <c r="I17" s="217">
        <v>1327720</v>
      </c>
      <c r="J17" s="178"/>
      <c r="K17" s="178">
        <v>20</v>
      </c>
      <c r="L17" s="205">
        <v>1327720</v>
      </c>
    </row>
    <row r="18" spans="1:12" s="146" customFormat="1" ht="330" customHeight="1" x14ac:dyDescent="0.25">
      <c r="A18" s="184"/>
      <c r="B18" s="204" t="s">
        <v>256</v>
      </c>
      <c r="C18" s="203" t="s">
        <v>257</v>
      </c>
      <c r="D18" s="162" t="s">
        <v>258</v>
      </c>
      <c r="E18" s="165" t="s">
        <v>209</v>
      </c>
      <c r="F18" s="162" t="s">
        <v>259</v>
      </c>
      <c r="G18" s="205">
        <v>66386</v>
      </c>
      <c r="H18" s="215">
        <v>1</v>
      </c>
      <c r="I18" s="217">
        <v>66386</v>
      </c>
      <c r="J18" s="178"/>
      <c r="K18" s="178">
        <v>1</v>
      </c>
      <c r="L18" s="205">
        <v>66386</v>
      </c>
    </row>
    <row r="19" spans="1:12" s="146" customFormat="1" x14ac:dyDescent="0.25">
      <c r="A19" s="207" t="s">
        <v>237</v>
      </c>
      <c r="B19" s="207"/>
      <c r="C19" s="207"/>
      <c r="D19" s="207"/>
      <c r="E19" s="207"/>
      <c r="F19" s="207"/>
      <c r="G19" s="221"/>
      <c r="H19" s="209">
        <v>74</v>
      </c>
      <c r="I19" s="210">
        <v>4912564</v>
      </c>
      <c r="J19" s="209">
        <v>0</v>
      </c>
      <c r="K19" s="209">
        <v>74</v>
      </c>
      <c r="L19" s="210">
        <v>4912564</v>
      </c>
    </row>
    <row r="20" spans="1:12" s="146" customFormat="1" ht="15" customHeight="1" x14ac:dyDescent="0.25">
      <c r="A20" s="157" t="s">
        <v>260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211"/>
    </row>
    <row r="21" spans="1:12" s="146" customFormat="1" ht="126.75" customHeight="1" x14ac:dyDescent="0.25">
      <c r="A21" s="178">
        <v>59</v>
      </c>
      <c r="B21" s="222" t="s">
        <v>261</v>
      </c>
      <c r="C21" s="178" t="s">
        <v>262</v>
      </c>
      <c r="D21" s="179" t="s">
        <v>263</v>
      </c>
      <c r="E21" s="178" t="s">
        <v>219</v>
      </c>
      <c r="F21" s="179" t="s">
        <v>264</v>
      </c>
      <c r="G21" s="216">
        <v>204609</v>
      </c>
      <c r="H21" s="178">
        <v>2</v>
      </c>
      <c r="I21" s="216">
        <v>409218</v>
      </c>
      <c r="J21" s="178"/>
      <c r="K21" s="178">
        <v>2</v>
      </c>
      <c r="L21" s="205">
        <v>409218</v>
      </c>
    </row>
    <row r="22" spans="1:12" s="146" customFormat="1" x14ac:dyDescent="0.25">
      <c r="A22" s="207" t="s">
        <v>237</v>
      </c>
      <c r="B22" s="207"/>
      <c r="C22" s="207"/>
      <c r="D22" s="207"/>
      <c r="E22" s="207"/>
      <c r="F22" s="207"/>
      <c r="G22" s="208"/>
      <c r="H22" s="209">
        <v>2</v>
      </c>
      <c r="I22" s="210">
        <v>409218</v>
      </c>
      <c r="J22" s="209">
        <v>0</v>
      </c>
      <c r="K22" s="209">
        <v>2</v>
      </c>
      <c r="L22" s="210">
        <v>409218</v>
      </c>
    </row>
    <row r="23" spans="1:12" s="146" customFormat="1" ht="18" customHeight="1" x14ac:dyDescent="0.25">
      <c r="A23" s="207" t="s">
        <v>265</v>
      </c>
      <c r="B23" s="207"/>
      <c r="C23" s="207"/>
      <c r="D23" s="207"/>
      <c r="E23" s="207"/>
      <c r="F23" s="207"/>
      <c r="G23" s="208"/>
      <c r="H23" s="209">
        <v>109</v>
      </c>
      <c r="I23" s="210">
        <v>10085058</v>
      </c>
      <c r="J23" s="209">
        <v>129</v>
      </c>
      <c r="K23" s="209">
        <v>238</v>
      </c>
      <c r="L23" s="210">
        <v>28990524</v>
      </c>
    </row>
    <row r="24" spans="1:12" s="146" customFormat="1" x14ac:dyDescent="0.25">
      <c r="A24" s="190"/>
      <c r="B24" s="191"/>
      <c r="C24" s="192"/>
      <c r="D24" s="193"/>
      <c r="E24" s="192"/>
      <c r="F24" s="193"/>
      <c r="G24" s="194"/>
      <c r="H24" s="190"/>
      <c r="I24" s="194"/>
    </row>
    <row r="25" spans="1:12" s="146" customFormat="1" x14ac:dyDescent="0.25">
      <c r="A25" s="190"/>
      <c r="B25" s="191"/>
      <c r="C25" s="192"/>
      <c r="D25" s="193"/>
      <c r="E25" s="192"/>
      <c r="F25" s="193"/>
      <c r="G25" s="194"/>
      <c r="H25" s="195"/>
      <c r="I25" s="194"/>
    </row>
    <row r="26" spans="1:12" s="146" customFormat="1" x14ac:dyDescent="0.25">
      <c r="A26" s="190"/>
      <c r="B26" s="191"/>
      <c r="C26" s="192"/>
      <c r="D26" s="193"/>
      <c r="E26" s="192"/>
      <c r="F26" s="193"/>
      <c r="G26" s="194"/>
      <c r="H26" s="190"/>
      <c r="I26" s="194"/>
    </row>
    <row r="27" spans="1:12" s="146" customFormat="1" x14ac:dyDescent="0.25">
      <c r="A27" s="190"/>
      <c r="B27" s="191"/>
      <c r="C27" s="192"/>
      <c r="D27" s="193"/>
      <c r="E27" s="192"/>
      <c r="F27" s="193"/>
      <c r="G27" s="194"/>
      <c r="H27" s="190"/>
      <c r="I27" s="194"/>
    </row>
    <row r="28" spans="1:12" s="146" customFormat="1" x14ac:dyDescent="0.25">
      <c r="A28" s="190"/>
      <c r="B28" s="191"/>
      <c r="C28" s="192"/>
      <c r="D28" s="193"/>
      <c r="E28" s="192"/>
      <c r="F28" s="193"/>
      <c r="G28" s="194"/>
      <c r="H28" s="190"/>
      <c r="I28" s="194"/>
    </row>
    <row r="29" spans="1:12" s="146" customFormat="1" x14ac:dyDescent="0.25">
      <c r="A29" s="190"/>
      <c r="B29" s="191"/>
      <c r="C29" s="192"/>
      <c r="D29" s="193"/>
      <c r="E29" s="192"/>
      <c r="F29" s="193"/>
      <c r="G29" s="194"/>
      <c r="H29" s="190"/>
      <c r="I29" s="194"/>
    </row>
    <row r="30" spans="1:12" s="146" customFormat="1" x14ac:dyDescent="0.25">
      <c r="A30" s="190"/>
      <c r="B30" s="191"/>
      <c r="C30" s="192"/>
      <c r="D30" s="193"/>
      <c r="E30" s="192"/>
      <c r="F30" s="193"/>
      <c r="G30" s="194"/>
      <c r="H30" s="190"/>
      <c r="I30" s="194"/>
    </row>
    <row r="31" spans="1:12" s="146" customFormat="1" x14ac:dyDescent="0.25">
      <c r="A31" s="190"/>
      <c r="B31" s="191"/>
      <c r="C31" s="192"/>
      <c r="D31" s="193"/>
      <c r="E31" s="192"/>
      <c r="F31" s="193"/>
      <c r="G31" s="194"/>
      <c r="H31" s="190"/>
      <c r="I31" s="194"/>
    </row>
    <row r="32" spans="1:12" s="146" customFormat="1" x14ac:dyDescent="0.25">
      <c r="A32" s="190"/>
      <c r="B32" s="191"/>
      <c r="C32" s="192"/>
      <c r="D32" s="193"/>
      <c r="E32" s="192"/>
      <c r="F32" s="193"/>
      <c r="G32" s="194"/>
      <c r="H32" s="190"/>
      <c r="I32" s="194"/>
    </row>
    <row r="33" spans="1:9" s="146" customFormat="1" x14ac:dyDescent="0.25">
      <c r="A33" s="190"/>
      <c r="B33" s="191"/>
      <c r="C33" s="192"/>
      <c r="D33" s="193"/>
      <c r="E33" s="192"/>
      <c r="F33" s="193"/>
      <c r="G33" s="194"/>
      <c r="H33" s="190"/>
      <c r="I33" s="194"/>
    </row>
    <row r="34" spans="1:9" s="146" customFormat="1" x14ac:dyDescent="0.25">
      <c r="A34" s="190"/>
      <c r="B34" s="191"/>
      <c r="C34" s="192"/>
      <c r="D34" s="193"/>
      <c r="E34" s="192"/>
      <c r="F34" s="193"/>
      <c r="G34" s="194"/>
      <c r="H34" s="190"/>
      <c r="I34" s="194"/>
    </row>
    <row r="35" spans="1:9" s="146" customFormat="1" x14ac:dyDescent="0.25">
      <c r="A35" s="190"/>
      <c r="B35" s="191"/>
      <c r="C35" s="192"/>
      <c r="D35" s="193"/>
      <c r="E35" s="192"/>
      <c r="F35" s="193"/>
      <c r="G35" s="194"/>
      <c r="H35" s="190"/>
      <c r="I35" s="194"/>
    </row>
    <row r="36" spans="1:9" s="146" customFormat="1" x14ac:dyDescent="0.25">
      <c r="A36" s="190"/>
      <c r="B36" s="191"/>
      <c r="C36" s="192"/>
      <c r="D36" s="193"/>
      <c r="E36" s="192"/>
      <c r="F36" s="193"/>
      <c r="G36" s="194"/>
      <c r="H36" s="190"/>
      <c r="I36" s="194"/>
    </row>
    <row r="37" spans="1:9" s="146" customFormat="1" x14ac:dyDescent="0.25">
      <c r="A37" s="190"/>
      <c r="B37" s="191"/>
      <c r="C37" s="192"/>
      <c r="D37" s="193"/>
      <c r="E37" s="192"/>
      <c r="F37" s="193"/>
      <c r="G37" s="194"/>
      <c r="H37" s="190"/>
      <c r="I37" s="194"/>
    </row>
    <row r="38" spans="1:9" s="146" customFormat="1" x14ac:dyDescent="0.25">
      <c r="A38" s="190"/>
      <c r="B38" s="191"/>
      <c r="C38" s="192"/>
      <c r="D38" s="193"/>
      <c r="E38" s="192"/>
      <c r="F38" s="193"/>
      <c r="G38" s="194"/>
      <c r="H38" s="190"/>
      <c r="I38" s="194"/>
    </row>
  </sheetData>
  <mergeCells count="17">
    <mergeCell ref="A19:F19"/>
    <mergeCell ref="A20:L20"/>
    <mergeCell ref="A22:F22"/>
    <mergeCell ref="A23:F23"/>
    <mergeCell ref="A12:F12"/>
    <mergeCell ref="A13:L13"/>
    <mergeCell ref="A14:A18"/>
    <mergeCell ref="B14:B17"/>
    <mergeCell ref="C14:C17"/>
    <mergeCell ref="D14:D17"/>
    <mergeCell ref="E14:E17"/>
    <mergeCell ref="A1:L1"/>
    <mergeCell ref="A4:L4"/>
    <mergeCell ref="A6:F6"/>
    <mergeCell ref="A7:L7"/>
    <mergeCell ref="A9:F9"/>
    <mergeCell ref="A10:L10"/>
  </mergeCells>
  <pageMargins left="0.23622047244094491" right="0.23622047244094491" top="0.74803149606299213" bottom="0.74803149606299213" header="0.31496062992125984" footer="0.31496062992125984"/>
  <pageSetup paperSize="9" scale="4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view="pageBreakPreview" zoomScale="60" zoomScaleNormal="60" workbookViewId="0">
      <pane xSplit="1" ySplit="4" topLeftCell="D5" activePane="bottomRight" state="frozen"/>
      <selection activeCell="J7" sqref="J7"/>
      <selection pane="topRight" activeCell="J7" sqref="J7"/>
      <selection pane="bottomLeft" activeCell="J7" sqref="J7"/>
      <selection pane="bottomRight" activeCell="F13" sqref="F13"/>
    </sheetView>
  </sheetViews>
  <sheetFormatPr defaultRowHeight="15" x14ac:dyDescent="0.25"/>
  <cols>
    <col min="1" max="1" width="8.42578125" style="196" customWidth="1"/>
    <col min="2" max="2" width="42" style="197" customWidth="1"/>
    <col min="3" max="3" width="22.5703125" style="198" customWidth="1"/>
    <col min="4" max="4" width="53.42578125" style="199" customWidth="1"/>
    <col min="5" max="5" width="29.85546875" style="198" customWidth="1"/>
    <col min="6" max="6" width="45.42578125" style="199" customWidth="1"/>
    <col min="7" max="7" width="20.42578125" style="200" customWidth="1"/>
    <col min="8" max="8" width="16.140625" style="196" customWidth="1"/>
    <col min="9" max="9" width="23" style="200" customWidth="1"/>
    <col min="10" max="10" width="17.7109375" customWidth="1"/>
    <col min="11" max="11" width="21.28515625" customWidth="1"/>
    <col min="12" max="12" width="23" customWidth="1"/>
  </cols>
  <sheetData>
    <row r="1" spans="1:12" s="146" customFormat="1" ht="36.75" customHeight="1" x14ac:dyDescent="0.25">
      <c r="A1" s="147" t="s">
        <v>266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2" s="153" customFormat="1" ht="101.25" customHeight="1" x14ac:dyDescent="0.2">
      <c r="A2" s="148" t="s">
        <v>163</v>
      </c>
      <c r="B2" s="148" t="s">
        <v>164</v>
      </c>
      <c r="C2" s="148" t="s">
        <v>165</v>
      </c>
      <c r="D2" s="148" t="s">
        <v>166</v>
      </c>
      <c r="E2" s="148" t="s">
        <v>167</v>
      </c>
      <c r="F2" s="148" t="s">
        <v>168</v>
      </c>
      <c r="G2" s="149" t="s">
        <v>169</v>
      </c>
      <c r="H2" s="150" t="s">
        <v>170</v>
      </c>
      <c r="I2" s="151" t="s">
        <v>171</v>
      </c>
      <c r="J2" s="152" t="s">
        <v>172</v>
      </c>
      <c r="K2" s="152" t="s">
        <v>173</v>
      </c>
      <c r="L2" s="152" t="s">
        <v>174</v>
      </c>
    </row>
    <row r="3" spans="1:12" s="156" customFormat="1" ht="21" customHeight="1" x14ac:dyDescent="0.25">
      <c r="A3" s="154">
        <v>1</v>
      </c>
      <c r="B3" s="148">
        <v>2</v>
      </c>
      <c r="C3" s="148">
        <v>3</v>
      </c>
      <c r="D3" s="148">
        <v>4</v>
      </c>
      <c r="E3" s="148">
        <v>5</v>
      </c>
      <c r="F3" s="148">
        <v>6</v>
      </c>
      <c r="G3" s="154">
        <v>7</v>
      </c>
      <c r="H3" s="154">
        <v>8</v>
      </c>
      <c r="I3" s="154" t="s">
        <v>175</v>
      </c>
      <c r="J3" s="155">
        <v>10</v>
      </c>
      <c r="K3" s="155" t="s">
        <v>176</v>
      </c>
      <c r="L3" s="155" t="s">
        <v>177</v>
      </c>
    </row>
    <row r="4" spans="1:12" s="146" customFormat="1" x14ac:dyDescent="0.25">
      <c r="A4" s="223" t="s">
        <v>232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</row>
    <row r="5" spans="1:12" s="146" customFormat="1" ht="40.5" customHeight="1" x14ac:dyDescent="0.25">
      <c r="A5" s="225">
        <v>1</v>
      </c>
      <c r="B5" s="226" t="s">
        <v>233</v>
      </c>
      <c r="C5" s="180" t="s">
        <v>234</v>
      </c>
      <c r="D5" s="174" t="s">
        <v>235</v>
      </c>
      <c r="E5" s="225" t="s">
        <v>182</v>
      </c>
      <c r="F5" s="227" t="s">
        <v>267</v>
      </c>
      <c r="G5" s="228">
        <v>182526</v>
      </c>
      <c r="H5" s="229">
        <v>8</v>
      </c>
      <c r="I5" s="230">
        <v>1460208</v>
      </c>
      <c r="J5" s="229"/>
      <c r="K5" s="229">
        <v>8</v>
      </c>
      <c r="L5" s="228">
        <v>1460208</v>
      </c>
    </row>
    <row r="6" spans="1:12" s="146" customFormat="1" ht="68.25" customHeight="1" x14ac:dyDescent="0.25">
      <c r="A6" s="231"/>
      <c r="B6" s="232"/>
      <c r="C6" s="181"/>
      <c r="D6" s="175"/>
      <c r="E6" s="233"/>
      <c r="F6" s="227" t="s">
        <v>268</v>
      </c>
      <c r="G6" s="228">
        <v>182526</v>
      </c>
      <c r="H6" s="229">
        <v>4</v>
      </c>
      <c r="I6" s="230">
        <v>730104</v>
      </c>
      <c r="J6" s="229"/>
      <c r="K6" s="229">
        <v>4</v>
      </c>
      <c r="L6" s="228">
        <v>730104</v>
      </c>
    </row>
    <row r="7" spans="1:12" s="146" customFormat="1" x14ac:dyDescent="0.25">
      <c r="A7" s="234" t="s">
        <v>269</v>
      </c>
      <c r="B7" s="234"/>
      <c r="C7" s="234"/>
      <c r="D7" s="234"/>
      <c r="E7" s="234"/>
      <c r="F7" s="234"/>
      <c r="G7" s="235"/>
      <c r="H7" s="236">
        <v>12</v>
      </c>
      <c r="I7" s="235">
        <v>2190312</v>
      </c>
      <c r="J7" s="236">
        <v>0</v>
      </c>
      <c r="K7" s="236">
        <v>12</v>
      </c>
      <c r="L7" s="237">
        <v>2190312</v>
      </c>
    </row>
    <row r="8" spans="1:12" s="146" customFormat="1" ht="15" customHeight="1" x14ac:dyDescent="0.25">
      <c r="A8" s="238" t="s">
        <v>270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40"/>
    </row>
    <row r="9" spans="1:12" s="146" customFormat="1" ht="107.25" customHeight="1" x14ac:dyDescent="0.25">
      <c r="A9" s="241">
        <v>51</v>
      </c>
      <c r="B9" s="242" t="s">
        <v>271</v>
      </c>
      <c r="C9" s="213" t="s">
        <v>272</v>
      </c>
      <c r="D9" s="227" t="s">
        <v>273</v>
      </c>
      <c r="E9" s="213" t="s">
        <v>274</v>
      </c>
      <c r="F9" s="227" t="s">
        <v>275</v>
      </c>
      <c r="G9" s="230">
        <v>147325</v>
      </c>
      <c r="H9" s="243">
        <v>1</v>
      </c>
      <c r="I9" s="230">
        <v>147325</v>
      </c>
      <c r="J9" s="229"/>
      <c r="K9" s="229">
        <v>1</v>
      </c>
      <c r="L9" s="228">
        <v>147325</v>
      </c>
    </row>
    <row r="10" spans="1:12" s="146" customFormat="1" ht="174.75" customHeight="1" x14ac:dyDescent="0.25">
      <c r="A10" s="241"/>
      <c r="B10" s="244" t="s">
        <v>276</v>
      </c>
      <c r="C10" s="213" t="s">
        <v>277</v>
      </c>
      <c r="D10" s="227" t="s">
        <v>278</v>
      </c>
      <c r="E10" s="213" t="s">
        <v>274</v>
      </c>
      <c r="F10" s="227" t="s">
        <v>279</v>
      </c>
      <c r="G10" s="230">
        <v>147325</v>
      </c>
      <c r="H10" s="243">
        <v>15</v>
      </c>
      <c r="I10" s="230">
        <v>2209875</v>
      </c>
      <c r="J10" s="229">
        <v>6</v>
      </c>
      <c r="K10" s="229">
        <v>21</v>
      </c>
      <c r="L10" s="228">
        <v>3093825</v>
      </c>
    </row>
    <row r="11" spans="1:12" s="146" customFormat="1" ht="76.5" customHeight="1" x14ac:dyDescent="0.25">
      <c r="A11" s="241"/>
      <c r="B11" s="245" t="s">
        <v>280</v>
      </c>
      <c r="C11" s="246" t="s">
        <v>281</v>
      </c>
      <c r="D11" s="247" t="s">
        <v>282</v>
      </c>
      <c r="E11" s="246" t="s">
        <v>274</v>
      </c>
      <c r="F11" s="227" t="s">
        <v>283</v>
      </c>
      <c r="G11" s="230">
        <v>147325</v>
      </c>
      <c r="H11" s="243">
        <v>15</v>
      </c>
      <c r="I11" s="230">
        <v>2209875</v>
      </c>
      <c r="J11" s="229"/>
      <c r="K11" s="229">
        <v>15</v>
      </c>
      <c r="L11" s="228">
        <v>2209875</v>
      </c>
    </row>
    <row r="12" spans="1:12" s="146" customFormat="1" ht="138.75" customHeight="1" x14ac:dyDescent="0.25">
      <c r="A12" s="241"/>
      <c r="B12" s="245"/>
      <c r="C12" s="246"/>
      <c r="D12" s="247"/>
      <c r="E12" s="246"/>
      <c r="F12" s="227" t="s">
        <v>284</v>
      </c>
      <c r="G12" s="230">
        <v>147325</v>
      </c>
      <c r="H12" s="243">
        <v>7</v>
      </c>
      <c r="I12" s="230">
        <v>1031275</v>
      </c>
      <c r="J12" s="229">
        <v>2</v>
      </c>
      <c r="K12" s="229">
        <v>9</v>
      </c>
      <c r="L12" s="228">
        <v>1325925</v>
      </c>
    </row>
    <row r="13" spans="1:12" s="146" customFormat="1" ht="106.5" customHeight="1" x14ac:dyDescent="0.25">
      <c r="A13" s="241"/>
      <c r="B13" s="245"/>
      <c r="C13" s="246" t="s">
        <v>285</v>
      </c>
      <c r="D13" s="247" t="s">
        <v>286</v>
      </c>
      <c r="E13" s="248" t="s">
        <v>274</v>
      </c>
      <c r="F13" s="227" t="s">
        <v>287</v>
      </c>
      <c r="G13" s="230">
        <v>147325</v>
      </c>
      <c r="H13" s="243">
        <v>1</v>
      </c>
      <c r="I13" s="230">
        <v>147325</v>
      </c>
      <c r="J13" s="229"/>
      <c r="K13" s="229">
        <v>1</v>
      </c>
      <c r="L13" s="228">
        <v>147325</v>
      </c>
    </row>
    <row r="14" spans="1:12" s="146" customFormat="1" ht="120" x14ac:dyDescent="0.25">
      <c r="A14" s="241"/>
      <c r="B14" s="245"/>
      <c r="C14" s="246"/>
      <c r="D14" s="247"/>
      <c r="E14" s="249"/>
      <c r="F14" s="227" t="s">
        <v>288</v>
      </c>
      <c r="G14" s="230">
        <v>147325</v>
      </c>
      <c r="H14" s="243">
        <v>25</v>
      </c>
      <c r="I14" s="230">
        <v>3683125</v>
      </c>
      <c r="J14" s="229">
        <v>-8</v>
      </c>
      <c r="K14" s="229">
        <v>17</v>
      </c>
      <c r="L14" s="228">
        <v>2504525</v>
      </c>
    </row>
    <row r="15" spans="1:12" s="146" customFormat="1" ht="62.25" customHeight="1" x14ac:dyDescent="0.25">
      <c r="A15" s="241">
        <v>53</v>
      </c>
      <c r="B15" s="250" t="s">
        <v>289</v>
      </c>
      <c r="C15" s="213" t="s">
        <v>290</v>
      </c>
      <c r="D15" s="227" t="s">
        <v>291</v>
      </c>
      <c r="E15" s="248" t="s">
        <v>209</v>
      </c>
      <c r="F15" s="251" t="s">
        <v>292</v>
      </c>
      <c r="G15" s="230">
        <v>154706</v>
      </c>
      <c r="H15" s="243">
        <v>70</v>
      </c>
      <c r="I15" s="230">
        <v>10829420</v>
      </c>
      <c r="J15" s="229"/>
      <c r="K15" s="229">
        <v>70</v>
      </c>
      <c r="L15" s="228">
        <v>10829420</v>
      </c>
    </row>
    <row r="16" spans="1:12" s="146" customFormat="1" ht="47.25" customHeight="1" x14ac:dyDescent="0.25">
      <c r="A16" s="241"/>
      <c r="B16" s="250"/>
      <c r="C16" s="213" t="s">
        <v>293</v>
      </c>
      <c r="D16" s="227" t="s">
        <v>294</v>
      </c>
      <c r="E16" s="249"/>
      <c r="F16" s="252"/>
      <c r="G16" s="230">
        <v>154706</v>
      </c>
      <c r="H16" s="243">
        <v>25</v>
      </c>
      <c r="I16" s="230">
        <v>3867650</v>
      </c>
      <c r="J16" s="229"/>
      <c r="K16" s="229">
        <v>25</v>
      </c>
      <c r="L16" s="228">
        <v>3867650</v>
      </c>
    </row>
    <row r="17" spans="1:12" s="146" customFormat="1" x14ac:dyDescent="0.25">
      <c r="A17" s="234" t="s">
        <v>269</v>
      </c>
      <c r="B17" s="234"/>
      <c r="C17" s="234"/>
      <c r="D17" s="234"/>
      <c r="E17" s="234"/>
      <c r="F17" s="234"/>
      <c r="G17" s="237"/>
      <c r="H17" s="236">
        <v>159</v>
      </c>
      <c r="I17" s="237">
        <v>24125870</v>
      </c>
      <c r="J17" s="236">
        <v>0</v>
      </c>
      <c r="K17" s="236">
        <v>159</v>
      </c>
      <c r="L17" s="237">
        <v>24125870</v>
      </c>
    </row>
    <row r="18" spans="1:12" s="146" customFormat="1" ht="15" customHeight="1" x14ac:dyDescent="0.25">
      <c r="A18" s="238" t="s">
        <v>295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40"/>
    </row>
    <row r="19" spans="1:12" s="146" customFormat="1" ht="141" customHeight="1" x14ac:dyDescent="0.25">
      <c r="A19" s="241">
        <v>56</v>
      </c>
      <c r="B19" s="244" t="s">
        <v>296</v>
      </c>
      <c r="C19" s="213" t="s">
        <v>297</v>
      </c>
      <c r="D19" s="227" t="s">
        <v>298</v>
      </c>
      <c r="E19" s="213" t="s">
        <v>209</v>
      </c>
      <c r="F19" s="227" t="s">
        <v>299</v>
      </c>
      <c r="G19" s="230">
        <v>103859</v>
      </c>
      <c r="H19" s="253">
        <v>1</v>
      </c>
      <c r="I19" s="230">
        <v>103859</v>
      </c>
      <c r="J19" s="229"/>
      <c r="K19" s="229">
        <v>1</v>
      </c>
      <c r="L19" s="228">
        <v>103859</v>
      </c>
    </row>
    <row r="20" spans="1:12" s="146" customFormat="1" ht="48.75" customHeight="1" x14ac:dyDescent="0.25">
      <c r="A20" s="241"/>
      <c r="B20" s="250" t="s">
        <v>300</v>
      </c>
      <c r="C20" s="246" t="s">
        <v>301</v>
      </c>
      <c r="D20" s="247" t="s">
        <v>302</v>
      </c>
      <c r="E20" s="246" t="s">
        <v>209</v>
      </c>
      <c r="F20" s="227" t="s">
        <v>303</v>
      </c>
      <c r="G20" s="230">
        <v>103859</v>
      </c>
      <c r="H20" s="253">
        <v>7</v>
      </c>
      <c r="I20" s="230">
        <v>727013</v>
      </c>
      <c r="J20" s="229"/>
      <c r="K20" s="229">
        <v>7</v>
      </c>
      <c r="L20" s="228">
        <v>727013</v>
      </c>
    </row>
    <row r="21" spans="1:12" s="146" customFormat="1" ht="45" customHeight="1" x14ac:dyDescent="0.25">
      <c r="A21" s="241"/>
      <c r="B21" s="250"/>
      <c r="C21" s="246"/>
      <c r="D21" s="247"/>
      <c r="E21" s="246"/>
      <c r="F21" s="227" t="s">
        <v>304</v>
      </c>
      <c r="G21" s="230">
        <v>103859</v>
      </c>
      <c r="H21" s="253">
        <v>20</v>
      </c>
      <c r="I21" s="230">
        <v>2077180</v>
      </c>
      <c r="J21" s="229"/>
      <c r="K21" s="229">
        <v>20</v>
      </c>
      <c r="L21" s="228">
        <v>2077180</v>
      </c>
    </row>
    <row r="22" spans="1:12" s="146" customFormat="1" ht="54.75" customHeight="1" x14ac:dyDescent="0.25">
      <c r="A22" s="241"/>
      <c r="B22" s="250"/>
      <c r="C22" s="246"/>
      <c r="D22" s="247"/>
      <c r="E22" s="246"/>
      <c r="F22" s="227" t="s">
        <v>305</v>
      </c>
      <c r="G22" s="230">
        <v>103859</v>
      </c>
      <c r="H22" s="253">
        <v>12</v>
      </c>
      <c r="I22" s="230">
        <v>1246308</v>
      </c>
      <c r="J22" s="229"/>
      <c r="K22" s="229">
        <v>12</v>
      </c>
      <c r="L22" s="228">
        <v>1246308</v>
      </c>
    </row>
    <row r="23" spans="1:12" s="146" customFormat="1" ht="93.75" customHeight="1" x14ac:dyDescent="0.25">
      <c r="A23" s="241"/>
      <c r="B23" s="244" t="s">
        <v>306</v>
      </c>
      <c r="C23" s="213" t="s">
        <v>307</v>
      </c>
      <c r="D23" s="227" t="s">
        <v>308</v>
      </c>
      <c r="E23" s="213" t="s">
        <v>209</v>
      </c>
      <c r="F23" s="227" t="s">
        <v>309</v>
      </c>
      <c r="G23" s="230">
        <v>103859</v>
      </c>
      <c r="H23" s="253">
        <v>160</v>
      </c>
      <c r="I23" s="230">
        <v>16617440</v>
      </c>
      <c r="J23" s="229"/>
      <c r="K23" s="229">
        <v>160</v>
      </c>
      <c r="L23" s="228">
        <v>16617440</v>
      </c>
    </row>
    <row r="24" spans="1:12" s="146" customFormat="1" ht="72.75" customHeight="1" x14ac:dyDescent="0.25">
      <c r="A24" s="254">
        <v>57</v>
      </c>
      <c r="B24" s="244" t="s">
        <v>310</v>
      </c>
      <c r="C24" s="213" t="s">
        <v>311</v>
      </c>
      <c r="D24" s="227" t="s">
        <v>312</v>
      </c>
      <c r="E24" s="213" t="s">
        <v>209</v>
      </c>
      <c r="F24" s="227" t="s">
        <v>313</v>
      </c>
      <c r="G24" s="230">
        <v>152839</v>
      </c>
      <c r="H24" s="253">
        <v>30</v>
      </c>
      <c r="I24" s="230">
        <v>4585170</v>
      </c>
      <c r="J24" s="229"/>
      <c r="K24" s="229">
        <v>30</v>
      </c>
      <c r="L24" s="228">
        <v>4585170</v>
      </c>
    </row>
    <row r="25" spans="1:12" s="146" customFormat="1" x14ac:dyDescent="0.25">
      <c r="A25" s="234" t="s">
        <v>269</v>
      </c>
      <c r="B25" s="234"/>
      <c r="C25" s="234"/>
      <c r="D25" s="234"/>
      <c r="E25" s="234"/>
      <c r="F25" s="234"/>
      <c r="G25" s="237"/>
      <c r="H25" s="236">
        <v>230</v>
      </c>
      <c r="I25" s="237">
        <v>25356970</v>
      </c>
      <c r="J25" s="236">
        <v>0</v>
      </c>
      <c r="K25" s="236">
        <v>230</v>
      </c>
      <c r="L25" s="237">
        <v>25356970</v>
      </c>
    </row>
    <row r="26" spans="1:12" s="146" customFormat="1" x14ac:dyDescent="0.25">
      <c r="A26" s="255" t="s">
        <v>265</v>
      </c>
      <c r="B26" s="255"/>
      <c r="C26" s="255"/>
      <c r="D26" s="255"/>
      <c r="E26" s="255"/>
      <c r="F26" s="255"/>
      <c r="G26" s="237"/>
      <c r="H26" s="236">
        <v>401</v>
      </c>
      <c r="I26" s="237">
        <v>51673152</v>
      </c>
      <c r="J26" s="236">
        <v>0</v>
      </c>
      <c r="K26" s="236">
        <v>401</v>
      </c>
      <c r="L26" s="237">
        <v>51673152</v>
      </c>
    </row>
    <row r="27" spans="1:12" s="146" customFormat="1" x14ac:dyDescent="0.25">
      <c r="A27" s="190"/>
      <c r="B27" s="191"/>
      <c r="C27" s="192"/>
      <c r="D27" s="193"/>
      <c r="E27" s="192"/>
      <c r="F27" s="193"/>
      <c r="G27" s="194"/>
      <c r="H27" s="190"/>
      <c r="I27" s="194"/>
    </row>
    <row r="28" spans="1:12" s="146" customFormat="1" x14ac:dyDescent="0.25">
      <c r="A28" s="190"/>
      <c r="B28" s="191"/>
      <c r="C28" s="192"/>
      <c r="D28" s="193"/>
      <c r="E28" s="192"/>
      <c r="F28" s="193"/>
      <c r="G28" s="194"/>
      <c r="H28" s="195"/>
      <c r="I28" s="194"/>
    </row>
    <row r="29" spans="1:12" s="146" customFormat="1" x14ac:dyDescent="0.25">
      <c r="A29" s="190"/>
      <c r="B29" s="191"/>
      <c r="C29" s="192"/>
      <c r="D29" s="193"/>
      <c r="E29" s="192"/>
      <c r="F29" s="193"/>
      <c r="G29" s="194"/>
      <c r="H29" s="190"/>
      <c r="I29" s="194"/>
    </row>
    <row r="30" spans="1:12" s="146" customFormat="1" x14ac:dyDescent="0.25">
      <c r="A30" s="190"/>
      <c r="B30" s="191"/>
      <c r="C30" s="192"/>
      <c r="D30" s="193"/>
      <c r="E30" s="192"/>
      <c r="F30" s="193"/>
      <c r="G30" s="194"/>
      <c r="H30" s="190"/>
      <c r="I30" s="194"/>
    </row>
    <row r="31" spans="1:12" s="146" customFormat="1" x14ac:dyDescent="0.25">
      <c r="A31" s="190"/>
      <c r="B31" s="191"/>
      <c r="C31" s="192"/>
      <c r="D31" s="193"/>
      <c r="E31" s="192"/>
      <c r="F31" s="193"/>
      <c r="G31" s="194"/>
      <c r="H31" s="190"/>
      <c r="I31" s="194"/>
    </row>
    <row r="32" spans="1:12" s="146" customFormat="1" x14ac:dyDescent="0.25">
      <c r="A32" s="190"/>
      <c r="B32" s="191"/>
      <c r="C32" s="192"/>
      <c r="D32" s="193"/>
      <c r="E32" s="192"/>
      <c r="F32" s="193"/>
      <c r="G32" s="194"/>
      <c r="H32" s="190"/>
      <c r="I32" s="194"/>
    </row>
    <row r="33" spans="1:9" s="146" customFormat="1" x14ac:dyDescent="0.25">
      <c r="A33" s="190"/>
      <c r="B33" s="191"/>
      <c r="C33" s="192"/>
      <c r="D33" s="193"/>
      <c r="E33" s="192"/>
      <c r="F33" s="193"/>
      <c r="G33" s="194"/>
      <c r="H33" s="190"/>
      <c r="I33" s="194"/>
    </row>
    <row r="34" spans="1:9" s="146" customFormat="1" x14ac:dyDescent="0.25">
      <c r="A34" s="190"/>
      <c r="B34" s="191"/>
      <c r="C34" s="192"/>
      <c r="D34" s="193"/>
      <c r="E34" s="192"/>
      <c r="F34" s="193"/>
      <c r="G34" s="194"/>
      <c r="H34" s="190"/>
      <c r="I34" s="194"/>
    </row>
    <row r="35" spans="1:9" s="146" customFormat="1" x14ac:dyDescent="0.25">
      <c r="A35" s="190"/>
      <c r="B35" s="191"/>
      <c r="C35" s="192"/>
      <c r="D35" s="193"/>
      <c r="E35" s="192"/>
      <c r="F35" s="193"/>
      <c r="G35" s="194"/>
      <c r="H35" s="190"/>
      <c r="I35" s="194"/>
    </row>
    <row r="36" spans="1:9" s="146" customFormat="1" x14ac:dyDescent="0.25">
      <c r="A36" s="190"/>
      <c r="B36" s="191"/>
      <c r="C36" s="192"/>
      <c r="D36" s="193"/>
      <c r="E36" s="192"/>
      <c r="F36" s="193"/>
      <c r="G36" s="194"/>
      <c r="H36" s="190"/>
      <c r="I36" s="194"/>
    </row>
    <row r="37" spans="1:9" s="146" customFormat="1" x14ac:dyDescent="0.25">
      <c r="A37" s="190"/>
      <c r="B37" s="191"/>
      <c r="C37" s="192"/>
      <c r="D37" s="193"/>
      <c r="E37" s="192"/>
      <c r="F37" s="193"/>
      <c r="G37" s="194"/>
      <c r="H37" s="190"/>
      <c r="I37" s="194"/>
    </row>
    <row r="38" spans="1:9" s="146" customFormat="1" x14ac:dyDescent="0.25">
      <c r="A38" s="190"/>
      <c r="B38" s="191"/>
      <c r="C38" s="192"/>
      <c r="D38" s="193"/>
      <c r="E38" s="192"/>
      <c r="F38" s="193"/>
      <c r="G38" s="194"/>
      <c r="H38" s="190"/>
      <c r="I38" s="194"/>
    </row>
    <row r="39" spans="1:9" s="146" customFormat="1" x14ac:dyDescent="0.25">
      <c r="A39" s="190"/>
      <c r="B39" s="191"/>
      <c r="C39" s="192"/>
      <c r="D39" s="193"/>
      <c r="E39" s="192"/>
      <c r="F39" s="193"/>
      <c r="G39" s="194"/>
      <c r="H39" s="190"/>
      <c r="I39" s="194"/>
    </row>
    <row r="40" spans="1:9" s="146" customFormat="1" x14ac:dyDescent="0.25">
      <c r="A40" s="190"/>
      <c r="B40" s="191"/>
      <c r="C40" s="192"/>
      <c r="D40" s="193"/>
      <c r="E40" s="192"/>
      <c r="F40" s="193"/>
      <c r="G40" s="194"/>
      <c r="H40" s="190"/>
      <c r="I40" s="194"/>
    </row>
    <row r="41" spans="1:9" s="146" customFormat="1" x14ac:dyDescent="0.25">
      <c r="A41" s="190"/>
      <c r="B41" s="191"/>
      <c r="C41" s="192"/>
      <c r="D41" s="193"/>
      <c r="E41" s="192"/>
      <c r="F41" s="193"/>
      <c r="G41" s="194"/>
      <c r="H41" s="190"/>
      <c r="I41" s="194"/>
    </row>
  </sheetData>
  <mergeCells count="30">
    <mergeCell ref="A26:F26"/>
    <mergeCell ref="A19:A23"/>
    <mergeCell ref="B20:B22"/>
    <mergeCell ref="C20:C22"/>
    <mergeCell ref="D20:D22"/>
    <mergeCell ref="E20:E22"/>
    <mergeCell ref="A25:F25"/>
    <mergeCell ref="A15:A16"/>
    <mergeCell ref="B15:B16"/>
    <mergeCell ref="E15:E16"/>
    <mergeCell ref="F15:F16"/>
    <mergeCell ref="A17:F17"/>
    <mergeCell ref="A18:L18"/>
    <mergeCell ref="A7:F7"/>
    <mergeCell ref="A8:L8"/>
    <mergeCell ref="A9:A14"/>
    <mergeCell ref="B11:B14"/>
    <mergeCell ref="C11:C12"/>
    <mergeCell ref="D11:D12"/>
    <mergeCell ref="E11:E12"/>
    <mergeCell ref="C13:C14"/>
    <mergeCell ref="D13:D14"/>
    <mergeCell ref="E13:E14"/>
    <mergeCell ref="A1:L1"/>
    <mergeCell ref="A4:L4"/>
    <mergeCell ref="A5:A6"/>
    <mergeCell ref="B5:B6"/>
    <mergeCell ref="C5:C6"/>
    <mergeCell ref="D5:D6"/>
    <mergeCell ref="E5:E6"/>
  </mergeCells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rowBreaks count="1" manualBreakCount="1">
    <brk id="1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таблица 1</vt:lpstr>
      <vt:lpstr>таблица 2</vt:lpstr>
      <vt:lpstr>таблица 3</vt:lpstr>
      <vt:lpstr>ИвООД (ВМП)</vt:lpstr>
      <vt:lpstr>ГКБ 4 (ВМП)</vt:lpstr>
      <vt:lpstr>ГКБ 7 (ВМП)</vt:lpstr>
      <vt:lpstr>'ГКБ 4 (ВМП)'!Заголовки_для_печати</vt:lpstr>
      <vt:lpstr>'ГКБ 7 (ВМП)'!Заголовки_для_печати</vt:lpstr>
      <vt:lpstr>'ИвООД (ВМП)'!Заголовки_для_печати</vt:lpstr>
      <vt:lpstr>'таблица 1'!Заголовки_для_печати</vt:lpstr>
      <vt:lpstr>'таблица 3'!Заголовки_для_печати</vt:lpstr>
      <vt:lpstr>'ГКБ 4 (ВМП)'!Область_печати</vt:lpstr>
      <vt:lpstr>'ГКБ 7 (ВМП)'!Область_печати</vt:lpstr>
      <vt:lpstr>'ИвООД (ВМП)'!Область_печати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2022-07-26T10:59:56Z</dcterms:modified>
</cp:coreProperties>
</file>